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valcyr/Desktop/Helinox/2023/"/>
    </mc:Choice>
  </mc:AlternateContent>
  <xr:revisionPtr revIDLastSave="0" documentId="8_{A36F8E39-77F9-8E4A-B6DD-D52792C29537}" xr6:coauthVersionLast="47" xr6:coauthVersionMax="47" xr10:uidLastSave="{00000000-0000-0000-0000-000000000000}"/>
  <workbookProtection workbookAlgorithmName="SHA-512" workbookHashValue="zxY93hseTimzBQ4Cftclk3XnkSKdWjNipvyPqAxzEYdLKz5rM7um2RovnVSpbtxdNaHY2SoDyuTN9fzui48RmQ==" workbookSaltValue="IP+N+ncxb4dfuQz+H/ak3g==" workbookSpinCount="100000" lockStructure="1"/>
  <bookViews>
    <workbookView xWindow="-120" yWindow="500" windowWidth="29040" windowHeight="15840" activeTab="1" xr2:uid="{595F03B4-D0FC-4372-9414-E3DA02594B36}"/>
  </bookViews>
  <sheets>
    <sheet name="Account Info" sheetId="3" r:id="rId1"/>
    <sheet name="Order" sheetId="1" r:id="rId2"/>
    <sheet name="CSV1" sheetId="5" state="hidden" r:id="rId3"/>
    <sheet name="Terms" sheetId="6" state="hidden" r:id="rId4"/>
  </sheets>
  <externalReferences>
    <externalReference r:id="rId5"/>
  </externalReferences>
  <definedNames>
    <definedName name="_xlnm._FilterDatabase" localSheetId="2" hidden="1">'CSV1'!$T$6:$AC$6</definedName>
    <definedName name="_xlnm._FilterDatabase" localSheetId="1" hidden="1">Order!$B$5:$K$5</definedName>
    <definedName name="data">'[1]HINC Costing Sheet'!$C$2:$AS$593</definedName>
    <definedName name="GOA">Terms!$D$1:$D$2</definedName>
    <definedName name="_xlnm.Print_Area" localSheetId="0">'Account Info'!$A$1:$H$32</definedName>
    <definedName name="_xlnm.Print_Area" localSheetId="2">'CSV1'!$T$4:$AC$161</definedName>
    <definedName name="_xlnm.Print_Area" localSheetId="1">Order!$B$4:$K$168</definedName>
    <definedName name="Terms">Terms!$A$1:$A$4</definedName>
  </definedNames>
  <calcPr calcId="191029"/>
  <pivotCaches>
    <pivotCache cacheId="32" r:id="rId6"/>
    <pivotCache cacheId="33" r:id="rId7"/>
    <pivotCache cacheId="34" r:id="rId8"/>
    <pivotCache cacheId="35" r:id="rId9"/>
    <pivotCache cacheId="36" r:id="rId10"/>
    <pivotCache cacheId="37" r:id="rId11"/>
    <pivotCache cacheId="38" r:id="rId12"/>
    <pivotCache cacheId="39" r:id="rId13"/>
    <pivotCache cacheId="40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3" l="1"/>
  <c r="E25" i="3"/>
  <c r="B4" i="5"/>
  <c r="E4" i="5"/>
  <c r="H4" i="5" s="1"/>
  <c r="K4" i="5" s="1"/>
  <c r="N4" i="5" s="1"/>
  <c r="D1" i="5"/>
  <c r="B1" i="5"/>
  <c r="O136" i="5"/>
  <c r="L136" i="5"/>
  <c r="I136" i="5"/>
  <c r="F136" i="5"/>
  <c r="N8" i="1"/>
  <c r="L8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H38" i="1"/>
  <c r="H33" i="1"/>
  <c r="H32" i="1"/>
  <c r="H31" i="1"/>
  <c r="H29" i="1"/>
  <c r="H28" i="1"/>
  <c r="H27" i="1"/>
  <c r="H26" i="1"/>
  <c r="H25" i="1"/>
  <c r="H24" i="1"/>
  <c r="H23" i="1"/>
  <c r="H22" i="1"/>
  <c r="N144" i="1"/>
  <c r="L142" i="1"/>
  <c r="J143" i="1"/>
  <c r="H143" i="1"/>
  <c r="H133" i="1"/>
  <c r="J126" i="1"/>
  <c r="H125" i="1"/>
  <c r="J114" i="1"/>
  <c r="H114" i="1"/>
  <c r="J102" i="1"/>
  <c r="H104" i="1"/>
  <c r="J93" i="1"/>
  <c r="H93" i="1"/>
  <c r="H87" i="1"/>
  <c r="J101" i="1"/>
  <c r="H101" i="1"/>
  <c r="N100" i="1"/>
  <c r="N99" i="1"/>
  <c r="N98" i="1"/>
  <c r="N97" i="1"/>
  <c r="L100" i="1"/>
  <c r="L99" i="1"/>
  <c r="L98" i="1"/>
  <c r="L97" i="1"/>
  <c r="J100" i="1"/>
  <c r="J99" i="1"/>
  <c r="J98" i="1"/>
  <c r="J97" i="1"/>
  <c r="H100" i="1"/>
  <c r="H99" i="1"/>
  <c r="H98" i="1"/>
  <c r="H97" i="1"/>
  <c r="G27" i="3"/>
  <c r="E27" i="3"/>
  <c r="C15" i="3" l="1"/>
  <c r="AN74" i="5"/>
  <c r="N147" i="1"/>
  <c r="L147" i="1"/>
  <c r="J147" i="1"/>
  <c r="H147" i="1"/>
  <c r="Y142" i="5"/>
  <c r="Z142" i="5" s="1"/>
  <c r="AA142" i="5"/>
  <c r="AB142" i="5" s="1"/>
  <c r="AC142" i="5"/>
  <c r="AD142" i="5" s="1"/>
  <c r="AE142" i="5"/>
  <c r="AF142" i="5" s="1"/>
  <c r="AH142" i="5" l="1"/>
  <c r="AG142" i="5"/>
  <c r="N2" i="5" l="1"/>
  <c r="AF1" i="5" s="1"/>
  <c r="K2" i="5"/>
  <c r="AD1" i="5" s="1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6" i="5"/>
  <c r="O6" i="5"/>
  <c r="B3" i="5"/>
  <c r="B2" i="5"/>
  <c r="N3" i="5"/>
  <c r="AF2" i="5" s="1"/>
  <c r="K3" i="5"/>
  <c r="AD2" i="5" s="1"/>
  <c r="H2" i="5"/>
  <c r="AB1" i="5" s="1"/>
  <c r="H3" i="5"/>
  <c r="AB2" i="5" s="1"/>
  <c r="E2" i="5"/>
  <c r="Z1" i="5" s="1"/>
  <c r="AN6" i="5" l="1"/>
  <c r="AN16" i="5"/>
  <c r="AN26" i="5"/>
  <c r="AN34" i="5"/>
  <c r="AN44" i="5"/>
  <c r="AN55" i="5"/>
  <c r="AN84" i="5"/>
  <c r="AN89" i="5"/>
  <c r="AN72" i="5"/>
  <c r="H3" i="1"/>
  <c r="G23" i="3"/>
  <c r="G24" i="3"/>
  <c r="G26" i="3"/>
  <c r="G28" i="3"/>
  <c r="G29" i="3"/>
  <c r="G30" i="3"/>
  <c r="G31" i="3"/>
  <c r="E31" i="3"/>
  <c r="E30" i="3"/>
  <c r="E29" i="3"/>
  <c r="E28" i="3"/>
  <c r="E26" i="3"/>
  <c r="G32" i="3" l="1"/>
  <c r="E24" i="3" l="1"/>
  <c r="E23" i="3"/>
  <c r="C31" i="3"/>
  <c r="C28" i="3"/>
  <c r="C27" i="3"/>
  <c r="C30" i="3"/>
  <c r="C29" i="3"/>
  <c r="C26" i="3"/>
  <c r="C25" i="3"/>
  <c r="C24" i="3"/>
  <c r="C23" i="3"/>
  <c r="I108" i="5"/>
  <c r="F108" i="5"/>
  <c r="Y113" i="5"/>
  <c r="AA113" i="5"/>
  <c r="AB113" i="5" s="1"/>
  <c r="AC113" i="5"/>
  <c r="AD113" i="5" s="1"/>
  <c r="AE113" i="5"/>
  <c r="AF113" i="5" s="1"/>
  <c r="Z113" i="5" l="1"/>
  <c r="AH113" i="5" s="1"/>
  <c r="AG113" i="5"/>
  <c r="E32" i="3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9" i="5"/>
  <c r="I110" i="5"/>
  <c r="I111" i="5"/>
  <c r="I112" i="5"/>
  <c r="I113" i="5"/>
  <c r="I114" i="5"/>
  <c r="I115" i="5"/>
  <c r="I116" i="5"/>
  <c r="I117" i="5"/>
  <c r="I118" i="5"/>
  <c r="I119" i="5"/>
  <c r="I125" i="5"/>
  <c r="I126" i="5"/>
  <c r="I127" i="5"/>
  <c r="I128" i="5"/>
  <c r="I129" i="5"/>
  <c r="I130" i="5"/>
  <c r="I131" i="5"/>
  <c r="I132" i="5"/>
  <c r="I133" i="5"/>
  <c r="I134" i="5"/>
  <c r="I135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6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E3" i="5"/>
  <c r="Z2" i="5" s="1"/>
  <c r="Y19" i="5"/>
  <c r="AA19" i="5"/>
  <c r="AB19" i="5" s="1"/>
  <c r="AC19" i="5"/>
  <c r="AD19" i="5" s="1"/>
  <c r="AE19" i="5"/>
  <c r="AF19" i="5" s="1"/>
  <c r="AE145" i="5"/>
  <c r="AF145" i="5" s="1"/>
  <c r="AC145" i="5"/>
  <c r="AD145" i="5" s="1"/>
  <c r="AA145" i="5"/>
  <c r="AB145" i="5" s="1"/>
  <c r="Y145" i="5"/>
  <c r="Y92" i="5"/>
  <c r="AA92" i="5"/>
  <c r="AB92" i="5" s="1"/>
  <c r="AC92" i="5"/>
  <c r="AD92" i="5" s="1"/>
  <c r="AE92" i="5"/>
  <c r="AF92" i="5" s="1"/>
  <c r="AA60" i="5"/>
  <c r="AB60" i="5" s="1"/>
  <c r="AE164" i="5"/>
  <c r="AF164" i="5" s="1"/>
  <c r="AE163" i="5"/>
  <c r="AF163" i="5" s="1"/>
  <c r="AE162" i="5"/>
  <c r="AF162" i="5" s="1"/>
  <c r="AE161" i="5"/>
  <c r="AF161" i="5" s="1"/>
  <c r="AE160" i="5"/>
  <c r="AF160" i="5" s="1"/>
  <c r="AE159" i="5"/>
  <c r="AF159" i="5" s="1"/>
  <c r="AE158" i="5"/>
  <c r="AF158" i="5" s="1"/>
  <c r="AE157" i="5"/>
  <c r="AF157" i="5" s="1"/>
  <c r="AE156" i="5"/>
  <c r="AF156" i="5" s="1"/>
  <c r="AE155" i="5"/>
  <c r="AF155" i="5" s="1"/>
  <c r="AE154" i="5"/>
  <c r="AF154" i="5" s="1"/>
  <c r="AE153" i="5"/>
  <c r="AF153" i="5" s="1"/>
  <c r="AE152" i="5"/>
  <c r="AF152" i="5" s="1"/>
  <c r="AE150" i="5"/>
  <c r="AF150" i="5" s="1"/>
  <c r="AE149" i="5"/>
  <c r="AF149" i="5" s="1"/>
  <c r="AE148" i="5"/>
  <c r="AF148" i="5" s="1"/>
  <c r="AE147" i="5"/>
  <c r="AF147" i="5" s="1"/>
  <c r="AE131" i="5"/>
  <c r="AF131" i="5" s="1"/>
  <c r="AE130" i="5"/>
  <c r="AF130" i="5" s="1"/>
  <c r="AE144" i="5"/>
  <c r="AF144" i="5" s="1"/>
  <c r="AE143" i="5"/>
  <c r="AF143" i="5" s="1"/>
  <c r="AE141" i="5"/>
  <c r="AF141" i="5" s="1"/>
  <c r="AE140" i="5"/>
  <c r="AF140" i="5" s="1"/>
  <c r="AE139" i="5"/>
  <c r="AF139" i="5" s="1"/>
  <c r="AE138" i="5"/>
  <c r="AF138" i="5" s="1"/>
  <c r="AE137" i="5"/>
  <c r="AF137" i="5" s="1"/>
  <c r="AE136" i="5"/>
  <c r="AF136" i="5" s="1"/>
  <c r="AE135" i="5"/>
  <c r="AF135" i="5" s="1"/>
  <c r="AE134" i="5"/>
  <c r="AF134" i="5" s="1"/>
  <c r="AE133" i="5"/>
  <c r="AF133" i="5" s="1"/>
  <c r="AE124" i="5"/>
  <c r="AF124" i="5" s="1"/>
  <c r="AE123" i="5"/>
  <c r="AF123" i="5" s="1"/>
  <c r="AE89" i="5"/>
  <c r="AF89" i="5" s="1"/>
  <c r="AE88" i="5"/>
  <c r="AF88" i="5" s="1"/>
  <c r="AE87" i="5"/>
  <c r="AF87" i="5" s="1"/>
  <c r="AE86" i="5"/>
  <c r="AF86" i="5" s="1"/>
  <c r="AE71" i="5"/>
  <c r="AF71" i="5" s="1"/>
  <c r="AE70" i="5"/>
  <c r="AF70" i="5" s="1"/>
  <c r="AE69" i="5"/>
  <c r="AF69" i="5" s="1"/>
  <c r="AE68" i="5"/>
  <c r="AF68" i="5" s="1"/>
  <c r="AE67" i="5"/>
  <c r="AF67" i="5" s="1"/>
  <c r="AE66" i="5"/>
  <c r="AF66" i="5" s="1"/>
  <c r="AE65" i="5"/>
  <c r="AF65" i="5" s="1"/>
  <c r="AE64" i="5"/>
  <c r="AF64" i="5" s="1"/>
  <c r="AE63" i="5"/>
  <c r="AF63" i="5" s="1"/>
  <c r="AE62" i="5"/>
  <c r="AF62" i="5" s="1"/>
  <c r="AE61" i="5"/>
  <c r="AF61" i="5" s="1"/>
  <c r="AE60" i="5"/>
  <c r="AF60" i="5" s="1"/>
  <c r="AE122" i="5"/>
  <c r="AF122" i="5" s="1"/>
  <c r="AE121" i="5"/>
  <c r="AF121" i="5" s="1"/>
  <c r="AE120" i="5"/>
  <c r="AF120" i="5" s="1"/>
  <c r="AE119" i="5"/>
  <c r="AF119" i="5" s="1"/>
  <c r="AE118" i="5"/>
  <c r="AF118" i="5" s="1"/>
  <c r="AE117" i="5"/>
  <c r="AF117" i="5" s="1"/>
  <c r="AE116" i="5"/>
  <c r="AF116" i="5" s="1"/>
  <c r="AE115" i="5"/>
  <c r="AF115" i="5" s="1"/>
  <c r="AE114" i="5"/>
  <c r="AF114" i="5" s="1"/>
  <c r="AE112" i="5"/>
  <c r="AF112" i="5" s="1"/>
  <c r="AE111" i="5"/>
  <c r="AF111" i="5" s="1"/>
  <c r="AE110" i="5"/>
  <c r="AF110" i="5" s="1"/>
  <c r="AE109" i="5"/>
  <c r="AF109" i="5" s="1"/>
  <c r="AE108" i="5"/>
  <c r="AF108" i="5" s="1"/>
  <c r="AE107" i="5"/>
  <c r="AF107" i="5" s="1"/>
  <c r="AE106" i="5"/>
  <c r="AF106" i="5" s="1"/>
  <c r="AE105" i="5"/>
  <c r="AF105" i="5" s="1"/>
  <c r="AE104" i="5"/>
  <c r="AF104" i="5" s="1"/>
  <c r="AE103" i="5"/>
  <c r="AF103" i="5" s="1"/>
  <c r="AE102" i="5"/>
  <c r="AF102" i="5" s="1"/>
  <c r="AE101" i="5"/>
  <c r="AF101" i="5" s="1"/>
  <c r="AE100" i="5"/>
  <c r="AF100" i="5" s="1"/>
  <c r="AE99" i="5"/>
  <c r="AF99" i="5" s="1"/>
  <c r="AE98" i="5"/>
  <c r="AF98" i="5" s="1"/>
  <c r="AE97" i="5"/>
  <c r="AF97" i="5" s="1"/>
  <c r="AE96" i="5"/>
  <c r="AF96" i="5" s="1"/>
  <c r="AE95" i="5"/>
  <c r="AF95" i="5" s="1"/>
  <c r="AE94" i="5"/>
  <c r="AF94" i="5" s="1"/>
  <c r="AE93" i="5"/>
  <c r="AF93" i="5" s="1"/>
  <c r="AE91" i="5"/>
  <c r="AF91" i="5" s="1"/>
  <c r="AE85" i="5"/>
  <c r="AF85" i="5" s="1"/>
  <c r="AE84" i="5"/>
  <c r="AF84" i="5" s="1"/>
  <c r="AE83" i="5"/>
  <c r="AF83" i="5" s="1"/>
  <c r="AE82" i="5"/>
  <c r="AF82" i="5" s="1"/>
  <c r="AE81" i="5"/>
  <c r="AF81" i="5" s="1"/>
  <c r="AE80" i="5"/>
  <c r="AF80" i="5" s="1"/>
  <c r="AE79" i="5"/>
  <c r="AF79" i="5" s="1"/>
  <c r="AE78" i="5"/>
  <c r="AF78" i="5" s="1"/>
  <c r="AE77" i="5"/>
  <c r="AF77" i="5" s="1"/>
  <c r="AE76" i="5"/>
  <c r="AF76" i="5" s="1"/>
  <c r="AE75" i="5"/>
  <c r="AF75" i="5" s="1"/>
  <c r="AE74" i="5"/>
  <c r="AF74" i="5" s="1"/>
  <c r="AE73" i="5"/>
  <c r="AF73" i="5" s="1"/>
  <c r="AE58" i="5"/>
  <c r="AF58" i="5" s="1"/>
  <c r="AE57" i="5"/>
  <c r="AF57" i="5" s="1"/>
  <c r="AE56" i="5"/>
  <c r="AF56" i="5" s="1"/>
  <c r="AE55" i="5"/>
  <c r="AF55" i="5" s="1"/>
  <c r="AE54" i="5"/>
  <c r="AF54" i="5" s="1"/>
  <c r="AE53" i="5"/>
  <c r="AF53" i="5" s="1"/>
  <c r="AE52" i="5"/>
  <c r="AF52" i="5" s="1"/>
  <c r="AE51" i="5"/>
  <c r="AF51" i="5" s="1"/>
  <c r="AE50" i="5"/>
  <c r="AF50" i="5" s="1"/>
  <c r="AE49" i="5"/>
  <c r="AF49" i="5" s="1"/>
  <c r="AE48" i="5"/>
  <c r="AF48" i="5" s="1"/>
  <c r="AE47" i="5"/>
  <c r="AF47" i="5" s="1"/>
  <c r="AE46" i="5"/>
  <c r="AF46" i="5" s="1"/>
  <c r="AE45" i="5"/>
  <c r="AF45" i="5" s="1"/>
  <c r="AE44" i="5"/>
  <c r="AF44" i="5" s="1"/>
  <c r="AE43" i="5"/>
  <c r="AF43" i="5" s="1"/>
  <c r="AE42" i="5"/>
  <c r="AF42" i="5" s="1"/>
  <c r="AE41" i="5"/>
  <c r="AF41" i="5" s="1"/>
  <c r="AE40" i="5"/>
  <c r="AF40" i="5" s="1"/>
  <c r="AE39" i="5"/>
  <c r="AF39" i="5" s="1"/>
  <c r="AE38" i="5"/>
  <c r="AF38" i="5" s="1"/>
  <c r="AE37" i="5"/>
  <c r="AF37" i="5" s="1"/>
  <c r="AE36" i="5"/>
  <c r="AF36" i="5" s="1"/>
  <c r="AE35" i="5"/>
  <c r="AF35" i="5" s="1"/>
  <c r="AE34" i="5"/>
  <c r="AF34" i="5" s="1"/>
  <c r="AE33" i="5"/>
  <c r="AF33" i="5" s="1"/>
  <c r="AE32" i="5"/>
  <c r="AF32" i="5" s="1"/>
  <c r="AE31" i="5"/>
  <c r="AF31" i="5" s="1"/>
  <c r="AE30" i="5"/>
  <c r="AF30" i="5" s="1"/>
  <c r="AE29" i="5"/>
  <c r="AF29" i="5" s="1"/>
  <c r="AE28" i="5"/>
  <c r="AF28" i="5" s="1"/>
  <c r="AE27" i="5"/>
  <c r="AF27" i="5" s="1"/>
  <c r="AE26" i="5"/>
  <c r="AF26" i="5" s="1"/>
  <c r="AE25" i="5"/>
  <c r="AF25" i="5" s="1"/>
  <c r="AE24" i="5"/>
  <c r="AF24" i="5" s="1"/>
  <c r="AE23" i="5"/>
  <c r="AF23" i="5" s="1"/>
  <c r="AE22" i="5"/>
  <c r="AF22" i="5" s="1"/>
  <c r="AE20" i="5"/>
  <c r="AF20" i="5" s="1"/>
  <c r="AE18" i="5"/>
  <c r="AF18" i="5" s="1"/>
  <c r="AE17" i="5"/>
  <c r="AF17" i="5" s="1"/>
  <c r="AE16" i="5"/>
  <c r="AF16" i="5" s="1"/>
  <c r="AE15" i="5"/>
  <c r="AF15" i="5" s="1"/>
  <c r="AE14" i="5"/>
  <c r="AF14" i="5" s="1"/>
  <c r="AE13" i="5"/>
  <c r="AF13" i="5" s="1"/>
  <c r="AE12" i="5"/>
  <c r="AF12" i="5" s="1"/>
  <c r="AE11" i="5"/>
  <c r="AF11" i="5" s="1"/>
  <c r="AE10" i="5"/>
  <c r="AF10" i="5" s="1"/>
  <c r="AE9" i="5"/>
  <c r="AF9" i="5" s="1"/>
  <c r="AE8" i="5"/>
  <c r="AC164" i="5"/>
  <c r="AD164" i="5" s="1"/>
  <c r="AC163" i="5"/>
  <c r="AD163" i="5" s="1"/>
  <c r="AC162" i="5"/>
  <c r="AD162" i="5" s="1"/>
  <c r="AC161" i="5"/>
  <c r="AD161" i="5" s="1"/>
  <c r="AC160" i="5"/>
  <c r="AD160" i="5" s="1"/>
  <c r="AC159" i="5"/>
  <c r="AD159" i="5" s="1"/>
  <c r="AC158" i="5"/>
  <c r="AD158" i="5" s="1"/>
  <c r="AC157" i="5"/>
  <c r="AD157" i="5" s="1"/>
  <c r="AC156" i="5"/>
  <c r="AD156" i="5" s="1"/>
  <c r="AC155" i="5"/>
  <c r="AD155" i="5" s="1"/>
  <c r="AC154" i="5"/>
  <c r="AD154" i="5" s="1"/>
  <c r="AC153" i="5"/>
  <c r="AD153" i="5" s="1"/>
  <c r="AC152" i="5"/>
  <c r="AD152" i="5" s="1"/>
  <c r="AC150" i="5"/>
  <c r="AD150" i="5" s="1"/>
  <c r="AC149" i="5"/>
  <c r="AD149" i="5" s="1"/>
  <c r="AC148" i="5"/>
  <c r="AD148" i="5" s="1"/>
  <c r="AC147" i="5"/>
  <c r="AD147" i="5" s="1"/>
  <c r="AC131" i="5"/>
  <c r="AD131" i="5" s="1"/>
  <c r="AC130" i="5"/>
  <c r="AD130" i="5" s="1"/>
  <c r="AC144" i="5"/>
  <c r="AD144" i="5" s="1"/>
  <c r="AC143" i="5"/>
  <c r="AD143" i="5" s="1"/>
  <c r="AC141" i="5"/>
  <c r="AD141" i="5" s="1"/>
  <c r="AC140" i="5"/>
  <c r="AD140" i="5" s="1"/>
  <c r="AC139" i="5"/>
  <c r="AD139" i="5" s="1"/>
  <c r="AC138" i="5"/>
  <c r="AD138" i="5" s="1"/>
  <c r="AC137" i="5"/>
  <c r="AD137" i="5" s="1"/>
  <c r="AC136" i="5"/>
  <c r="AD136" i="5" s="1"/>
  <c r="AC135" i="5"/>
  <c r="AD135" i="5" s="1"/>
  <c r="AC134" i="5"/>
  <c r="AD134" i="5" s="1"/>
  <c r="AC133" i="5"/>
  <c r="AD133" i="5" s="1"/>
  <c r="AC124" i="5"/>
  <c r="AD124" i="5" s="1"/>
  <c r="AC123" i="5"/>
  <c r="AD123" i="5" s="1"/>
  <c r="AC89" i="5"/>
  <c r="AD89" i="5" s="1"/>
  <c r="AC88" i="5"/>
  <c r="AD88" i="5" s="1"/>
  <c r="AC87" i="5"/>
  <c r="AD87" i="5" s="1"/>
  <c r="AC86" i="5"/>
  <c r="AD86" i="5" s="1"/>
  <c r="AC71" i="5"/>
  <c r="AD71" i="5" s="1"/>
  <c r="AC70" i="5"/>
  <c r="AD70" i="5" s="1"/>
  <c r="AC69" i="5"/>
  <c r="AD69" i="5" s="1"/>
  <c r="AC68" i="5"/>
  <c r="AD68" i="5" s="1"/>
  <c r="AC67" i="5"/>
  <c r="AD67" i="5" s="1"/>
  <c r="AC66" i="5"/>
  <c r="AD66" i="5" s="1"/>
  <c r="AC65" i="5"/>
  <c r="AD65" i="5" s="1"/>
  <c r="AC64" i="5"/>
  <c r="AD64" i="5" s="1"/>
  <c r="AC63" i="5"/>
  <c r="AD63" i="5" s="1"/>
  <c r="AC62" i="5"/>
  <c r="AD62" i="5" s="1"/>
  <c r="AC61" i="5"/>
  <c r="AD61" i="5" s="1"/>
  <c r="AC60" i="5"/>
  <c r="AD60" i="5" s="1"/>
  <c r="AC122" i="5"/>
  <c r="AD122" i="5" s="1"/>
  <c r="AC121" i="5"/>
  <c r="AD121" i="5" s="1"/>
  <c r="AC120" i="5"/>
  <c r="AD120" i="5" s="1"/>
  <c r="AC119" i="5"/>
  <c r="AD119" i="5" s="1"/>
  <c r="AC118" i="5"/>
  <c r="AD118" i="5" s="1"/>
  <c r="AC117" i="5"/>
  <c r="AD117" i="5" s="1"/>
  <c r="AC116" i="5"/>
  <c r="AD116" i="5" s="1"/>
  <c r="AC115" i="5"/>
  <c r="AD115" i="5" s="1"/>
  <c r="AC114" i="5"/>
  <c r="AD114" i="5" s="1"/>
  <c r="AC112" i="5"/>
  <c r="AD112" i="5" s="1"/>
  <c r="AC111" i="5"/>
  <c r="AD111" i="5" s="1"/>
  <c r="AC110" i="5"/>
  <c r="AD110" i="5" s="1"/>
  <c r="AC109" i="5"/>
  <c r="AD109" i="5" s="1"/>
  <c r="AC108" i="5"/>
  <c r="AD108" i="5" s="1"/>
  <c r="AC107" i="5"/>
  <c r="AD107" i="5" s="1"/>
  <c r="AC106" i="5"/>
  <c r="AD106" i="5" s="1"/>
  <c r="AC105" i="5"/>
  <c r="AD105" i="5" s="1"/>
  <c r="AC104" i="5"/>
  <c r="AD104" i="5" s="1"/>
  <c r="AC103" i="5"/>
  <c r="AD103" i="5" s="1"/>
  <c r="AC102" i="5"/>
  <c r="AD102" i="5" s="1"/>
  <c r="AC101" i="5"/>
  <c r="AD101" i="5" s="1"/>
  <c r="AC100" i="5"/>
  <c r="AD100" i="5" s="1"/>
  <c r="AC99" i="5"/>
  <c r="AD99" i="5" s="1"/>
  <c r="AC98" i="5"/>
  <c r="AD98" i="5" s="1"/>
  <c r="AC97" i="5"/>
  <c r="AD97" i="5" s="1"/>
  <c r="AC96" i="5"/>
  <c r="AD96" i="5" s="1"/>
  <c r="AC95" i="5"/>
  <c r="AD95" i="5" s="1"/>
  <c r="AC94" i="5"/>
  <c r="AD94" i="5" s="1"/>
  <c r="AC93" i="5"/>
  <c r="AD93" i="5" s="1"/>
  <c r="AC91" i="5"/>
  <c r="AD91" i="5" s="1"/>
  <c r="AC85" i="5"/>
  <c r="AD85" i="5" s="1"/>
  <c r="AC84" i="5"/>
  <c r="AD84" i="5" s="1"/>
  <c r="AC83" i="5"/>
  <c r="AD83" i="5" s="1"/>
  <c r="AC82" i="5"/>
  <c r="AD82" i="5" s="1"/>
  <c r="AC81" i="5"/>
  <c r="AD81" i="5" s="1"/>
  <c r="AC80" i="5"/>
  <c r="AD80" i="5" s="1"/>
  <c r="AC79" i="5"/>
  <c r="AD79" i="5" s="1"/>
  <c r="AC78" i="5"/>
  <c r="AD78" i="5" s="1"/>
  <c r="AC77" i="5"/>
  <c r="AD77" i="5" s="1"/>
  <c r="AC76" i="5"/>
  <c r="AD76" i="5" s="1"/>
  <c r="AC75" i="5"/>
  <c r="AD75" i="5" s="1"/>
  <c r="AC74" i="5"/>
  <c r="AD74" i="5" s="1"/>
  <c r="AC73" i="5"/>
  <c r="AD73" i="5" s="1"/>
  <c r="AC58" i="5"/>
  <c r="AD58" i="5" s="1"/>
  <c r="AC57" i="5"/>
  <c r="AD57" i="5" s="1"/>
  <c r="AC56" i="5"/>
  <c r="AD56" i="5" s="1"/>
  <c r="AC55" i="5"/>
  <c r="AD55" i="5" s="1"/>
  <c r="AC54" i="5"/>
  <c r="AD54" i="5" s="1"/>
  <c r="AC53" i="5"/>
  <c r="AD53" i="5" s="1"/>
  <c r="AC52" i="5"/>
  <c r="AD52" i="5" s="1"/>
  <c r="AC51" i="5"/>
  <c r="AD51" i="5" s="1"/>
  <c r="AC50" i="5"/>
  <c r="AD50" i="5" s="1"/>
  <c r="AC49" i="5"/>
  <c r="AD49" i="5" s="1"/>
  <c r="AC48" i="5"/>
  <c r="AD48" i="5" s="1"/>
  <c r="AC47" i="5"/>
  <c r="AD47" i="5" s="1"/>
  <c r="AC46" i="5"/>
  <c r="AD46" i="5" s="1"/>
  <c r="AC45" i="5"/>
  <c r="AD45" i="5" s="1"/>
  <c r="AC44" i="5"/>
  <c r="AD44" i="5" s="1"/>
  <c r="AC43" i="5"/>
  <c r="AD43" i="5" s="1"/>
  <c r="AC42" i="5"/>
  <c r="AD42" i="5" s="1"/>
  <c r="AC41" i="5"/>
  <c r="AD41" i="5" s="1"/>
  <c r="AC40" i="5"/>
  <c r="AD40" i="5" s="1"/>
  <c r="AC39" i="5"/>
  <c r="AD39" i="5" s="1"/>
  <c r="AC38" i="5"/>
  <c r="AD38" i="5" s="1"/>
  <c r="AC37" i="5"/>
  <c r="AD37" i="5" s="1"/>
  <c r="AC36" i="5"/>
  <c r="AD36" i="5" s="1"/>
  <c r="AC35" i="5"/>
  <c r="AD35" i="5" s="1"/>
  <c r="AC34" i="5"/>
  <c r="AD34" i="5" s="1"/>
  <c r="AC33" i="5"/>
  <c r="AD33" i="5" s="1"/>
  <c r="AC32" i="5"/>
  <c r="AD32" i="5" s="1"/>
  <c r="AC31" i="5"/>
  <c r="AD31" i="5" s="1"/>
  <c r="AC30" i="5"/>
  <c r="AD30" i="5" s="1"/>
  <c r="AC29" i="5"/>
  <c r="AD29" i="5" s="1"/>
  <c r="AC28" i="5"/>
  <c r="AD28" i="5" s="1"/>
  <c r="AC27" i="5"/>
  <c r="AD27" i="5" s="1"/>
  <c r="AC26" i="5"/>
  <c r="AD26" i="5" s="1"/>
  <c r="AC25" i="5"/>
  <c r="AD25" i="5" s="1"/>
  <c r="AC24" i="5"/>
  <c r="AD24" i="5" s="1"/>
  <c r="AC23" i="5"/>
  <c r="AD23" i="5" s="1"/>
  <c r="AC22" i="5"/>
  <c r="AD22" i="5" s="1"/>
  <c r="AC20" i="5"/>
  <c r="AD20" i="5" s="1"/>
  <c r="AC18" i="5"/>
  <c r="AD18" i="5" s="1"/>
  <c r="AC17" i="5"/>
  <c r="AD17" i="5" s="1"/>
  <c r="AC16" i="5"/>
  <c r="AD16" i="5" s="1"/>
  <c r="AC15" i="5"/>
  <c r="AD15" i="5" s="1"/>
  <c r="AC14" i="5"/>
  <c r="AD14" i="5" s="1"/>
  <c r="AC13" i="5"/>
  <c r="AD13" i="5" s="1"/>
  <c r="AC12" i="5"/>
  <c r="AD12" i="5" s="1"/>
  <c r="AC11" i="5"/>
  <c r="AD11" i="5" s="1"/>
  <c r="AC10" i="5"/>
  <c r="AD10" i="5" s="1"/>
  <c r="AC9" i="5"/>
  <c r="AD9" i="5" s="1"/>
  <c r="AC8" i="5"/>
  <c r="AA9" i="5"/>
  <c r="AB9" i="5" s="1"/>
  <c r="AA164" i="5"/>
  <c r="AB164" i="5" s="1"/>
  <c r="AA163" i="5"/>
  <c r="AB163" i="5" s="1"/>
  <c r="AA162" i="5"/>
  <c r="AB162" i="5" s="1"/>
  <c r="AA161" i="5"/>
  <c r="AB161" i="5" s="1"/>
  <c r="AA160" i="5"/>
  <c r="AB160" i="5" s="1"/>
  <c r="AA159" i="5"/>
  <c r="AB159" i="5" s="1"/>
  <c r="AA158" i="5"/>
  <c r="AB158" i="5" s="1"/>
  <c r="AA157" i="5"/>
  <c r="AB157" i="5" s="1"/>
  <c r="AA156" i="5"/>
  <c r="AB156" i="5" s="1"/>
  <c r="AA155" i="5"/>
  <c r="AB155" i="5" s="1"/>
  <c r="AA154" i="5"/>
  <c r="AB154" i="5" s="1"/>
  <c r="AA153" i="5"/>
  <c r="AB153" i="5" s="1"/>
  <c r="AA152" i="5"/>
  <c r="AB152" i="5" s="1"/>
  <c r="AA150" i="5"/>
  <c r="AB150" i="5" s="1"/>
  <c r="AA149" i="5"/>
  <c r="AB149" i="5" s="1"/>
  <c r="AA148" i="5"/>
  <c r="AB148" i="5" s="1"/>
  <c r="AA147" i="5"/>
  <c r="AB147" i="5" s="1"/>
  <c r="AA131" i="5"/>
  <c r="AB131" i="5" s="1"/>
  <c r="AA130" i="5"/>
  <c r="AB130" i="5" s="1"/>
  <c r="AA144" i="5"/>
  <c r="AB144" i="5" s="1"/>
  <c r="AA143" i="5"/>
  <c r="AB143" i="5" s="1"/>
  <c r="AA141" i="5"/>
  <c r="AB141" i="5" s="1"/>
  <c r="AA140" i="5"/>
  <c r="AB140" i="5" s="1"/>
  <c r="AA139" i="5"/>
  <c r="AB139" i="5" s="1"/>
  <c r="AA138" i="5"/>
  <c r="AB138" i="5" s="1"/>
  <c r="AA137" i="5"/>
  <c r="AB137" i="5" s="1"/>
  <c r="AA136" i="5"/>
  <c r="AB136" i="5" s="1"/>
  <c r="AA135" i="5"/>
  <c r="AB135" i="5" s="1"/>
  <c r="AA134" i="5"/>
  <c r="AB134" i="5" s="1"/>
  <c r="AA133" i="5"/>
  <c r="AB133" i="5" s="1"/>
  <c r="AA124" i="5"/>
  <c r="AB124" i="5" s="1"/>
  <c r="AA123" i="5"/>
  <c r="AB123" i="5" s="1"/>
  <c r="AA89" i="5"/>
  <c r="AB89" i="5" s="1"/>
  <c r="AA88" i="5"/>
  <c r="AB88" i="5" s="1"/>
  <c r="AA87" i="5"/>
  <c r="AB87" i="5" s="1"/>
  <c r="AA86" i="5"/>
  <c r="AB86" i="5" s="1"/>
  <c r="AA71" i="5"/>
  <c r="AB71" i="5" s="1"/>
  <c r="AA70" i="5"/>
  <c r="AB70" i="5" s="1"/>
  <c r="AA69" i="5"/>
  <c r="AB69" i="5" s="1"/>
  <c r="AA68" i="5"/>
  <c r="AB68" i="5" s="1"/>
  <c r="AA67" i="5"/>
  <c r="AB67" i="5" s="1"/>
  <c r="AA66" i="5"/>
  <c r="AB66" i="5" s="1"/>
  <c r="AA65" i="5"/>
  <c r="AB65" i="5" s="1"/>
  <c r="AA64" i="5"/>
  <c r="AB64" i="5" s="1"/>
  <c r="AA63" i="5"/>
  <c r="AB63" i="5" s="1"/>
  <c r="AA62" i="5"/>
  <c r="AB62" i="5" s="1"/>
  <c r="AA61" i="5"/>
  <c r="AB61" i="5" s="1"/>
  <c r="AA122" i="5"/>
  <c r="AB122" i="5" s="1"/>
  <c r="AA121" i="5"/>
  <c r="AB121" i="5" s="1"/>
  <c r="AA120" i="5"/>
  <c r="AB120" i="5" s="1"/>
  <c r="AA119" i="5"/>
  <c r="AB119" i="5" s="1"/>
  <c r="AA118" i="5"/>
  <c r="AB118" i="5" s="1"/>
  <c r="AA117" i="5"/>
  <c r="AB117" i="5" s="1"/>
  <c r="AA116" i="5"/>
  <c r="AB116" i="5" s="1"/>
  <c r="AA115" i="5"/>
  <c r="AB115" i="5" s="1"/>
  <c r="AA114" i="5"/>
  <c r="AB114" i="5" s="1"/>
  <c r="AA112" i="5"/>
  <c r="AB112" i="5" s="1"/>
  <c r="AA111" i="5"/>
  <c r="AB111" i="5" s="1"/>
  <c r="AA110" i="5"/>
  <c r="AB110" i="5" s="1"/>
  <c r="AA109" i="5"/>
  <c r="AB109" i="5" s="1"/>
  <c r="AA108" i="5"/>
  <c r="AB108" i="5" s="1"/>
  <c r="AA107" i="5"/>
  <c r="AB107" i="5" s="1"/>
  <c r="AA106" i="5"/>
  <c r="AB106" i="5" s="1"/>
  <c r="AA105" i="5"/>
  <c r="AB105" i="5" s="1"/>
  <c r="AA104" i="5"/>
  <c r="AB104" i="5" s="1"/>
  <c r="AA103" i="5"/>
  <c r="AB103" i="5" s="1"/>
  <c r="AA102" i="5"/>
  <c r="AB102" i="5" s="1"/>
  <c r="AA101" i="5"/>
  <c r="AB101" i="5" s="1"/>
  <c r="AA100" i="5"/>
  <c r="AB100" i="5" s="1"/>
  <c r="AA99" i="5"/>
  <c r="AB99" i="5" s="1"/>
  <c r="AA98" i="5"/>
  <c r="AB98" i="5" s="1"/>
  <c r="AA97" i="5"/>
  <c r="AB97" i="5" s="1"/>
  <c r="AA96" i="5"/>
  <c r="AB96" i="5" s="1"/>
  <c r="AA95" i="5"/>
  <c r="AB95" i="5" s="1"/>
  <c r="AA94" i="5"/>
  <c r="AB94" i="5" s="1"/>
  <c r="AA93" i="5"/>
  <c r="AB93" i="5" s="1"/>
  <c r="AA91" i="5"/>
  <c r="AB91" i="5" s="1"/>
  <c r="AA85" i="5"/>
  <c r="AB85" i="5" s="1"/>
  <c r="AA84" i="5"/>
  <c r="AB84" i="5" s="1"/>
  <c r="AA83" i="5"/>
  <c r="AB83" i="5" s="1"/>
  <c r="AA82" i="5"/>
  <c r="AB82" i="5" s="1"/>
  <c r="AA81" i="5"/>
  <c r="AB81" i="5" s="1"/>
  <c r="AA80" i="5"/>
  <c r="AB80" i="5" s="1"/>
  <c r="AA79" i="5"/>
  <c r="AB79" i="5" s="1"/>
  <c r="AA78" i="5"/>
  <c r="AB78" i="5" s="1"/>
  <c r="AA77" i="5"/>
  <c r="AB77" i="5" s="1"/>
  <c r="AA76" i="5"/>
  <c r="AB76" i="5" s="1"/>
  <c r="AA75" i="5"/>
  <c r="AB75" i="5" s="1"/>
  <c r="AA74" i="5"/>
  <c r="AB74" i="5" s="1"/>
  <c r="AA73" i="5"/>
  <c r="AB73" i="5" s="1"/>
  <c r="AA58" i="5"/>
  <c r="AB58" i="5" s="1"/>
  <c r="AA57" i="5"/>
  <c r="AB57" i="5" s="1"/>
  <c r="AA56" i="5"/>
  <c r="AB56" i="5" s="1"/>
  <c r="AA55" i="5"/>
  <c r="AB55" i="5" s="1"/>
  <c r="AA54" i="5"/>
  <c r="AB54" i="5" s="1"/>
  <c r="AA53" i="5"/>
  <c r="AB53" i="5" s="1"/>
  <c r="AA52" i="5"/>
  <c r="AB52" i="5" s="1"/>
  <c r="AA51" i="5"/>
  <c r="AB51" i="5" s="1"/>
  <c r="AA50" i="5"/>
  <c r="AB50" i="5" s="1"/>
  <c r="AA49" i="5"/>
  <c r="AB49" i="5" s="1"/>
  <c r="AA48" i="5"/>
  <c r="AB48" i="5" s="1"/>
  <c r="AA47" i="5"/>
  <c r="AB47" i="5" s="1"/>
  <c r="AA46" i="5"/>
  <c r="AB46" i="5" s="1"/>
  <c r="AA45" i="5"/>
  <c r="AB45" i="5" s="1"/>
  <c r="AA44" i="5"/>
  <c r="AB44" i="5" s="1"/>
  <c r="AA43" i="5"/>
  <c r="AB43" i="5" s="1"/>
  <c r="AA42" i="5"/>
  <c r="AB42" i="5" s="1"/>
  <c r="AA41" i="5"/>
  <c r="AB41" i="5" s="1"/>
  <c r="AA40" i="5"/>
  <c r="AB40" i="5" s="1"/>
  <c r="AA39" i="5"/>
  <c r="AB39" i="5" s="1"/>
  <c r="AA38" i="5"/>
  <c r="AB38" i="5" s="1"/>
  <c r="AA37" i="5"/>
  <c r="AB37" i="5" s="1"/>
  <c r="AA36" i="5"/>
  <c r="AB36" i="5" s="1"/>
  <c r="AA35" i="5"/>
  <c r="AB35" i="5" s="1"/>
  <c r="AA34" i="5"/>
  <c r="AB34" i="5" s="1"/>
  <c r="AA33" i="5"/>
  <c r="AB33" i="5" s="1"/>
  <c r="AA32" i="5"/>
  <c r="AB32" i="5" s="1"/>
  <c r="AA31" i="5"/>
  <c r="AB31" i="5" s="1"/>
  <c r="AA30" i="5"/>
  <c r="AB30" i="5" s="1"/>
  <c r="AA29" i="5"/>
  <c r="AB29" i="5" s="1"/>
  <c r="AA28" i="5"/>
  <c r="AB28" i="5" s="1"/>
  <c r="AA27" i="5"/>
  <c r="AB27" i="5" s="1"/>
  <c r="AA26" i="5"/>
  <c r="AB26" i="5" s="1"/>
  <c r="AA25" i="5"/>
  <c r="AB25" i="5" s="1"/>
  <c r="AA24" i="5"/>
  <c r="AB24" i="5" s="1"/>
  <c r="AA23" i="5"/>
  <c r="AB23" i="5" s="1"/>
  <c r="AA22" i="5"/>
  <c r="AB22" i="5" s="1"/>
  <c r="AA20" i="5"/>
  <c r="AB20" i="5" s="1"/>
  <c r="AA18" i="5"/>
  <c r="AB18" i="5" s="1"/>
  <c r="AA17" i="5"/>
  <c r="AB17" i="5" s="1"/>
  <c r="AA16" i="5"/>
  <c r="AB16" i="5" s="1"/>
  <c r="AA15" i="5"/>
  <c r="AB15" i="5" s="1"/>
  <c r="AA14" i="5"/>
  <c r="AB14" i="5" s="1"/>
  <c r="AA13" i="5"/>
  <c r="AB13" i="5" s="1"/>
  <c r="AA12" i="5"/>
  <c r="AB12" i="5" s="1"/>
  <c r="AA11" i="5"/>
  <c r="AB11" i="5" s="1"/>
  <c r="AA10" i="5"/>
  <c r="AB10" i="5" s="1"/>
  <c r="AA8" i="5"/>
  <c r="AB8" i="5" s="1"/>
  <c r="AE7" i="5"/>
  <c r="AF7" i="5" s="1"/>
  <c r="AC7" i="5"/>
  <c r="AD7" i="5" s="1"/>
  <c r="AA7" i="5"/>
  <c r="AB7" i="5" s="1"/>
  <c r="Y164" i="5"/>
  <c r="Y163" i="5"/>
  <c r="Y162" i="5"/>
  <c r="Y161" i="5"/>
  <c r="Y160" i="5"/>
  <c r="Y159" i="5"/>
  <c r="Y158" i="5"/>
  <c r="Y157" i="5"/>
  <c r="Y156" i="5"/>
  <c r="Y155" i="5"/>
  <c r="Y154" i="5"/>
  <c r="Y153" i="5"/>
  <c r="Y152" i="5"/>
  <c r="Y150" i="5"/>
  <c r="Y149" i="5"/>
  <c r="Y148" i="5"/>
  <c r="Y147" i="5"/>
  <c r="Y131" i="5"/>
  <c r="Y130" i="5"/>
  <c r="Y144" i="5"/>
  <c r="Y143" i="5"/>
  <c r="Y141" i="5"/>
  <c r="Y140" i="5"/>
  <c r="Y139" i="5"/>
  <c r="Y138" i="5"/>
  <c r="Y137" i="5"/>
  <c r="Y136" i="5"/>
  <c r="Y135" i="5"/>
  <c r="Y134" i="5"/>
  <c r="Y133" i="5"/>
  <c r="Y129" i="5"/>
  <c r="Y128" i="5"/>
  <c r="Y127" i="5"/>
  <c r="Y126" i="5"/>
  <c r="Y125" i="5"/>
  <c r="Y124" i="5"/>
  <c r="Y123" i="5"/>
  <c r="Y89" i="5"/>
  <c r="Y88" i="5"/>
  <c r="Y87" i="5"/>
  <c r="Y86" i="5"/>
  <c r="Y71" i="5"/>
  <c r="Y70" i="5"/>
  <c r="Y69" i="5"/>
  <c r="Y68" i="5"/>
  <c r="Y67" i="5"/>
  <c r="Y66" i="5"/>
  <c r="Y65" i="5"/>
  <c r="Y64" i="5"/>
  <c r="Y63" i="5"/>
  <c r="Y62" i="5"/>
  <c r="Y61" i="5"/>
  <c r="Y60" i="5"/>
  <c r="Y122" i="5"/>
  <c r="Y121" i="5"/>
  <c r="Y120" i="5"/>
  <c r="Y119" i="5"/>
  <c r="Y118" i="5"/>
  <c r="Y117" i="5"/>
  <c r="Y116" i="5"/>
  <c r="Y115" i="5"/>
  <c r="Y114" i="5"/>
  <c r="Y112" i="5"/>
  <c r="Y111" i="5"/>
  <c r="Y110" i="5"/>
  <c r="Y109" i="5"/>
  <c r="Y108" i="5"/>
  <c r="Y107" i="5"/>
  <c r="Y106" i="5"/>
  <c r="Y105" i="5"/>
  <c r="Y104" i="5"/>
  <c r="Y103" i="5"/>
  <c r="Y102" i="5"/>
  <c r="Y101" i="5"/>
  <c r="Y100" i="5"/>
  <c r="Y99" i="5"/>
  <c r="Y98" i="5"/>
  <c r="Y97" i="5"/>
  <c r="Y96" i="5"/>
  <c r="Y95" i="5"/>
  <c r="Y94" i="5"/>
  <c r="Y93" i="5"/>
  <c r="Y91" i="5"/>
  <c r="Y85" i="5"/>
  <c r="Y84" i="5"/>
  <c r="Y83" i="5"/>
  <c r="Y82" i="5"/>
  <c r="Y81" i="5"/>
  <c r="Y80" i="5"/>
  <c r="Y79" i="5"/>
  <c r="Y78" i="5"/>
  <c r="Y77" i="5"/>
  <c r="Y76" i="5"/>
  <c r="Y75" i="5"/>
  <c r="Z75" i="5" s="1"/>
  <c r="Y74" i="5"/>
  <c r="Z74" i="5" s="1"/>
  <c r="Y73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0" i="5"/>
  <c r="Y18" i="5"/>
  <c r="Y17" i="5"/>
  <c r="Y16" i="5"/>
  <c r="Y15" i="5"/>
  <c r="Y14" i="5"/>
  <c r="Y13" i="5"/>
  <c r="Y12" i="5"/>
  <c r="Y11" i="5"/>
  <c r="Y10" i="5"/>
  <c r="Y9" i="5"/>
  <c r="Y8" i="5"/>
  <c r="Y7" i="5"/>
  <c r="AG145" i="5" l="1"/>
  <c r="Z49" i="5"/>
  <c r="AH49" i="5" s="1"/>
  <c r="AG49" i="5"/>
  <c r="Z137" i="5"/>
  <c r="AH137" i="5" s="1"/>
  <c r="AG137" i="5"/>
  <c r="Z10" i="5"/>
  <c r="AH10" i="5" s="1"/>
  <c r="AG10" i="5"/>
  <c r="AH74" i="5"/>
  <c r="AG74" i="5"/>
  <c r="Z112" i="5"/>
  <c r="AH112" i="5" s="1"/>
  <c r="AG112" i="5"/>
  <c r="Z129" i="5"/>
  <c r="Z23" i="5"/>
  <c r="AH23" i="5" s="1"/>
  <c r="AG23" i="5"/>
  <c r="Z47" i="5"/>
  <c r="AH47" i="5" s="1"/>
  <c r="AG47" i="5"/>
  <c r="Z77" i="5"/>
  <c r="AH77" i="5" s="1"/>
  <c r="AG77" i="5"/>
  <c r="Z99" i="5"/>
  <c r="AH99" i="5" s="1"/>
  <c r="AG99" i="5"/>
  <c r="Z116" i="5"/>
  <c r="AH116" i="5" s="1"/>
  <c r="AG116" i="5"/>
  <c r="Z61" i="5"/>
  <c r="AH61" i="5" s="1"/>
  <c r="AG61" i="5"/>
  <c r="Z69" i="5"/>
  <c r="AH69" i="5" s="1"/>
  <c r="AG69" i="5"/>
  <c r="Z124" i="5"/>
  <c r="AH124" i="5" s="1"/>
  <c r="AG124" i="5"/>
  <c r="Z135" i="5"/>
  <c r="AH135" i="5" s="1"/>
  <c r="AG135" i="5"/>
  <c r="Z144" i="5"/>
  <c r="AH144" i="5" s="1"/>
  <c r="AG144" i="5"/>
  <c r="Z153" i="5"/>
  <c r="AH153" i="5" s="1"/>
  <c r="AG153" i="5"/>
  <c r="Z161" i="5"/>
  <c r="AH161" i="5" s="1"/>
  <c r="AG161" i="5"/>
  <c r="Z25" i="5"/>
  <c r="AH25" i="5" s="1"/>
  <c r="AG25" i="5"/>
  <c r="Z71" i="5"/>
  <c r="AH71" i="5" s="1"/>
  <c r="AG71" i="5"/>
  <c r="Z8" i="5"/>
  <c r="AG8" i="5"/>
  <c r="Z36" i="5"/>
  <c r="AH36" i="5" s="1"/>
  <c r="AG36" i="5"/>
  <c r="Z82" i="5"/>
  <c r="AH82" i="5" s="1"/>
  <c r="AG82" i="5"/>
  <c r="Z66" i="5"/>
  <c r="AH66" i="5" s="1"/>
  <c r="AG66" i="5"/>
  <c r="Z140" i="5"/>
  <c r="AH140" i="5" s="1"/>
  <c r="AG140" i="5"/>
  <c r="Z13" i="5"/>
  <c r="AH13" i="5" s="1"/>
  <c r="AG13" i="5"/>
  <c r="Z31" i="5"/>
  <c r="AH31" i="5" s="1"/>
  <c r="AG31" i="5"/>
  <c r="Z39" i="5"/>
  <c r="AH39" i="5" s="1"/>
  <c r="AG39" i="5"/>
  <c r="Z55" i="5"/>
  <c r="AH55" i="5" s="1"/>
  <c r="AG55" i="5"/>
  <c r="Z85" i="5"/>
  <c r="AH85" i="5" s="1"/>
  <c r="AG85" i="5"/>
  <c r="Z107" i="5"/>
  <c r="AH107" i="5" s="1"/>
  <c r="AG107" i="5"/>
  <c r="Z14" i="5"/>
  <c r="AH14" i="5" s="1"/>
  <c r="AG14" i="5"/>
  <c r="Z24" i="5"/>
  <c r="AH24" i="5" s="1"/>
  <c r="AG24" i="5"/>
  <c r="Z32" i="5"/>
  <c r="AH32" i="5" s="1"/>
  <c r="AG32" i="5"/>
  <c r="Z40" i="5"/>
  <c r="AH40" i="5" s="1"/>
  <c r="AG40" i="5"/>
  <c r="Z48" i="5"/>
  <c r="AH48" i="5" s="1"/>
  <c r="AG48" i="5"/>
  <c r="Z56" i="5"/>
  <c r="AH56" i="5" s="1"/>
  <c r="AG56" i="5"/>
  <c r="Z78" i="5"/>
  <c r="AH78" i="5" s="1"/>
  <c r="AG78" i="5"/>
  <c r="Z91" i="5"/>
  <c r="AH91" i="5" s="1"/>
  <c r="AG91" i="5"/>
  <c r="Z100" i="5"/>
  <c r="AH100" i="5" s="1"/>
  <c r="AG100" i="5"/>
  <c r="Z108" i="5"/>
  <c r="AH108" i="5" s="1"/>
  <c r="AG108" i="5"/>
  <c r="Z117" i="5"/>
  <c r="AH117" i="5" s="1"/>
  <c r="AG117" i="5"/>
  <c r="Z62" i="5"/>
  <c r="AH62" i="5" s="1"/>
  <c r="AG62" i="5"/>
  <c r="Z70" i="5"/>
  <c r="AH70" i="5" s="1"/>
  <c r="AG70" i="5"/>
  <c r="Z125" i="5"/>
  <c r="Z136" i="5"/>
  <c r="AH136" i="5" s="1"/>
  <c r="AG136" i="5"/>
  <c r="Z130" i="5"/>
  <c r="AH130" i="5" s="1"/>
  <c r="AG130" i="5"/>
  <c r="Z154" i="5"/>
  <c r="AH154" i="5" s="1"/>
  <c r="AG154" i="5"/>
  <c r="Z162" i="5"/>
  <c r="AH162" i="5" s="1"/>
  <c r="AG162" i="5"/>
  <c r="Z41" i="5"/>
  <c r="AH41" i="5" s="1"/>
  <c r="AG41" i="5"/>
  <c r="Z101" i="5"/>
  <c r="AH101" i="5" s="1"/>
  <c r="AG101" i="5"/>
  <c r="Z131" i="5"/>
  <c r="AH131" i="5" s="1"/>
  <c r="AG131" i="5"/>
  <c r="Z155" i="5"/>
  <c r="AH155" i="5" s="1"/>
  <c r="AG155" i="5"/>
  <c r="Z163" i="5"/>
  <c r="AH163" i="5" s="1"/>
  <c r="AG163" i="5"/>
  <c r="Z7" i="5"/>
  <c r="AH7" i="5" s="1"/>
  <c r="AG7" i="5"/>
  <c r="Z57" i="5"/>
  <c r="AH57" i="5" s="1"/>
  <c r="AG57" i="5"/>
  <c r="Z109" i="5"/>
  <c r="AH109" i="5" s="1"/>
  <c r="AG109" i="5"/>
  <c r="Z34" i="5"/>
  <c r="AH34" i="5" s="1"/>
  <c r="AG34" i="5"/>
  <c r="Z42" i="5"/>
  <c r="AH42" i="5" s="1"/>
  <c r="AG42" i="5"/>
  <c r="Z80" i="5"/>
  <c r="AH80" i="5" s="1"/>
  <c r="AG80" i="5"/>
  <c r="Z94" i="5"/>
  <c r="AH94" i="5" s="1"/>
  <c r="AG94" i="5"/>
  <c r="Z110" i="5"/>
  <c r="AH110" i="5" s="1"/>
  <c r="AG110" i="5"/>
  <c r="Z64" i="5"/>
  <c r="AH64" i="5" s="1"/>
  <c r="AG64" i="5"/>
  <c r="Z127" i="5"/>
  <c r="Z147" i="5"/>
  <c r="AH147" i="5" s="1"/>
  <c r="AG147" i="5"/>
  <c r="Z164" i="5"/>
  <c r="AH164" i="5" s="1"/>
  <c r="AG164" i="5"/>
  <c r="Z33" i="5"/>
  <c r="AH33" i="5" s="1"/>
  <c r="AG33" i="5"/>
  <c r="Z63" i="5"/>
  <c r="AH63" i="5" s="1"/>
  <c r="AG63" i="5"/>
  <c r="Z26" i="5"/>
  <c r="AH26" i="5" s="1"/>
  <c r="AG26" i="5"/>
  <c r="Z50" i="5"/>
  <c r="AH50" i="5" s="1"/>
  <c r="AG50" i="5"/>
  <c r="Z58" i="5"/>
  <c r="AH58" i="5" s="1"/>
  <c r="AG58" i="5"/>
  <c r="Z102" i="5"/>
  <c r="AH102" i="5" s="1"/>
  <c r="AG102" i="5"/>
  <c r="Z119" i="5"/>
  <c r="AH119" i="5" s="1"/>
  <c r="AG119" i="5"/>
  <c r="Z86" i="5"/>
  <c r="AH86" i="5" s="1"/>
  <c r="AG86" i="5"/>
  <c r="Z138" i="5"/>
  <c r="AH138" i="5" s="1"/>
  <c r="AG138" i="5"/>
  <c r="Z156" i="5"/>
  <c r="AH156" i="5" s="1"/>
  <c r="AG156" i="5"/>
  <c r="Z9" i="5"/>
  <c r="AH9" i="5" s="1"/>
  <c r="AG9" i="5"/>
  <c r="Z17" i="5"/>
  <c r="AH17" i="5" s="1"/>
  <c r="AG17" i="5"/>
  <c r="Z27" i="5"/>
  <c r="AH27" i="5" s="1"/>
  <c r="AG27" i="5"/>
  <c r="Z35" i="5"/>
  <c r="AH35" i="5" s="1"/>
  <c r="AG35" i="5"/>
  <c r="Z43" i="5"/>
  <c r="AH43" i="5" s="1"/>
  <c r="AG43" i="5"/>
  <c r="Z51" i="5"/>
  <c r="AH51" i="5" s="1"/>
  <c r="AG51" i="5"/>
  <c r="Z73" i="5"/>
  <c r="AH73" i="5" s="1"/>
  <c r="AG73" i="5"/>
  <c r="Z81" i="5"/>
  <c r="AH81" i="5" s="1"/>
  <c r="AG81" i="5"/>
  <c r="Z95" i="5"/>
  <c r="AH95" i="5" s="1"/>
  <c r="AG95" i="5"/>
  <c r="Z103" i="5"/>
  <c r="AH103" i="5" s="1"/>
  <c r="AG103" i="5"/>
  <c r="Z111" i="5"/>
  <c r="AH111" i="5" s="1"/>
  <c r="AG111" i="5"/>
  <c r="Z120" i="5"/>
  <c r="AH120" i="5" s="1"/>
  <c r="AG120" i="5"/>
  <c r="Z65" i="5"/>
  <c r="AH65" i="5" s="1"/>
  <c r="AG65" i="5"/>
  <c r="Z87" i="5"/>
  <c r="AH87" i="5" s="1"/>
  <c r="AG87" i="5"/>
  <c r="Z128" i="5"/>
  <c r="Z139" i="5"/>
  <c r="AH139" i="5" s="1"/>
  <c r="AG139" i="5"/>
  <c r="Z148" i="5"/>
  <c r="AH148" i="5" s="1"/>
  <c r="AG148" i="5"/>
  <c r="Z157" i="5"/>
  <c r="AH157" i="5" s="1"/>
  <c r="AG157" i="5"/>
  <c r="Z93" i="5"/>
  <c r="AH93" i="5" s="1"/>
  <c r="AG93" i="5"/>
  <c r="Z118" i="5"/>
  <c r="AH118" i="5" s="1"/>
  <c r="AG118" i="5"/>
  <c r="Z16" i="5"/>
  <c r="AH16" i="5" s="1"/>
  <c r="AG16" i="5"/>
  <c r="Z28" i="5"/>
  <c r="AH28" i="5" s="1"/>
  <c r="AG28" i="5"/>
  <c r="Z52" i="5"/>
  <c r="AH52" i="5" s="1"/>
  <c r="AG52" i="5"/>
  <c r="Z104" i="5"/>
  <c r="AH104" i="5" s="1"/>
  <c r="AG104" i="5"/>
  <c r="Z149" i="5"/>
  <c r="AH149" i="5" s="1"/>
  <c r="AG149" i="5"/>
  <c r="Z11" i="5"/>
  <c r="AH11" i="5" s="1"/>
  <c r="AG11" i="5"/>
  <c r="Z29" i="5"/>
  <c r="AH29" i="5" s="1"/>
  <c r="AG29" i="5"/>
  <c r="Z45" i="5"/>
  <c r="AH45" i="5" s="1"/>
  <c r="AG45" i="5"/>
  <c r="Z53" i="5"/>
  <c r="AH53" i="5" s="1"/>
  <c r="AG53" i="5"/>
  <c r="AH75" i="5"/>
  <c r="AG75" i="5"/>
  <c r="Z83" i="5"/>
  <c r="AH83" i="5" s="1"/>
  <c r="AG83" i="5"/>
  <c r="Z97" i="5"/>
  <c r="AH97" i="5" s="1"/>
  <c r="AG97" i="5"/>
  <c r="Z105" i="5"/>
  <c r="AH105" i="5" s="1"/>
  <c r="AG105" i="5"/>
  <c r="Z114" i="5"/>
  <c r="AH114" i="5" s="1"/>
  <c r="AG114" i="5"/>
  <c r="Z122" i="5"/>
  <c r="AH122" i="5" s="1"/>
  <c r="AG122" i="5"/>
  <c r="Z67" i="5"/>
  <c r="AH67" i="5" s="1"/>
  <c r="AG67" i="5"/>
  <c r="Z89" i="5"/>
  <c r="AH89" i="5" s="1"/>
  <c r="AG89" i="5"/>
  <c r="Z133" i="5"/>
  <c r="AH133" i="5" s="1"/>
  <c r="AG133" i="5"/>
  <c r="Z141" i="5"/>
  <c r="AH141" i="5" s="1"/>
  <c r="AG141" i="5"/>
  <c r="Z150" i="5"/>
  <c r="AH150" i="5" s="1"/>
  <c r="AG150" i="5"/>
  <c r="Z159" i="5"/>
  <c r="AH159" i="5" s="1"/>
  <c r="AG159" i="5"/>
  <c r="Z92" i="5"/>
  <c r="AH92" i="5" s="1"/>
  <c r="AG92" i="5"/>
  <c r="Z19" i="5"/>
  <c r="AH19" i="5" s="1"/>
  <c r="AG19" i="5"/>
  <c r="Z15" i="5"/>
  <c r="AH15" i="5" s="1"/>
  <c r="AG15" i="5"/>
  <c r="Z79" i="5"/>
  <c r="AH79" i="5" s="1"/>
  <c r="AG79" i="5"/>
  <c r="Z126" i="5"/>
  <c r="Z18" i="5"/>
  <c r="AH18" i="5" s="1"/>
  <c r="AG18" i="5"/>
  <c r="Z44" i="5"/>
  <c r="AH44" i="5" s="1"/>
  <c r="AG44" i="5"/>
  <c r="Z96" i="5"/>
  <c r="AH96" i="5" s="1"/>
  <c r="AG96" i="5"/>
  <c r="Z121" i="5"/>
  <c r="AH121" i="5" s="1"/>
  <c r="AG121" i="5"/>
  <c r="Z88" i="5"/>
  <c r="AH88" i="5" s="1"/>
  <c r="AG88" i="5"/>
  <c r="Z158" i="5"/>
  <c r="AH158" i="5" s="1"/>
  <c r="AG158" i="5"/>
  <c r="Z20" i="5"/>
  <c r="AH20" i="5" s="1"/>
  <c r="AG20" i="5"/>
  <c r="Z37" i="5"/>
  <c r="AH37" i="5" s="1"/>
  <c r="AG37" i="5"/>
  <c r="Z12" i="5"/>
  <c r="AH12" i="5" s="1"/>
  <c r="AG12" i="5"/>
  <c r="Z22" i="5"/>
  <c r="AH22" i="5" s="1"/>
  <c r="AG22" i="5"/>
  <c r="Z30" i="5"/>
  <c r="AH30" i="5" s="1"/>
  <c r="AG30" i="5"/>
  <c r="Z38" i="5"/>
  <c r="AH38" i="5" s="1"/>
  <c r="AG38" i="5"/>
  <c r="Z46" i="5"/>
  <c r="AH46" i="5" s="1"/>
  <c r="AG46" i="5"/>
  <c r="Z54" i="5"/>
  <c r="AH54" i="5" s="1"/>
  <c r="AG54" i="5"/>
  <c r="Z76" i="5"/>
  <c r="AH76" i="5" s="1"/>
  <c r="AG76" i="5"/>
  <c r="Z84" i="5"/>
  <c r="AH84" i="5" s="1"/>
  <c r="AG84" i="5"/>
  <c r="Z98" i="5"/>
  <c r="AH98" i="5" s="1"/>
  <c r="AG98" i="5"/>
  <c r="Z106" i="5"/>
  <c r="AH106" i="5" s="1"/>
  <c r="AG106" i="5"/>
  <c r="Z115" i="5"/>
  <c r="AH115" i="5" s="1"/>
  <c r="AG115" i="5"/>
  <c r="Z60" i="5"/>
  <c r="AH60" i="5" s="1"/>
  <c r="AG60" i="5"/>
  <c r="Z68" i="5"/>
  <c r="AH68" i="5" s="1"/>
  <c r="AG68" i="5"/>
  <c r="Z123" i="5"/>
  <c r="AH123" i="5" s="1"/>
  <c r="AG123" i="5"/>
  <c r="Z134" i="5"/>
  <c r="AH134" i="5" s="1"/>
  <c r="AG134" i="5"/>
  <c r="Z143" i="5"/>
  <c r="AH143" i="5" s="1"/>
  <c r="AG143" i="5"/>
  <c r="Z152" i="5"/>
  <c r="AH152" i="5" s="1"/>
  <c r="AG152" i="5"/>
  <c r="Z160" i="5"/>
  <c r="AH160" i="5" s="1"/>
  <c r="AG160" i="5"/>
  <c r="Z145" i="5"/>
  <c r="AH145" i="5" s="1"/>
  <c r="AF8" i="5"/>
  <c r="AD8" i="5"/>
  <c r="AH8" i="5" l="1"/>
  <c r="J29" i="1"/>
  <c r="J28" i="1"/>
  <c r="J27" i="1"/>
  <c r="J26" i="1"/>
  <c r="J25" i="1"/>
  <c r="J24" i="1"/>
  <c r="J23" i="1"/>
  <c r="J22" i="1"/>
  <c r="L29" i="1"/>
  <c r="L28" i="1"/>
  <c r="L27" i="1"/>
  <c r="L26" i="1"/>
  <c r="L25" i="1"/>
  <c r="L24" i="1"/>
  <c r="L23" i="1"/>
  <c r="L22" i="1"/>
  <c r="N29" i="1"/>
  <c r="N28" i="1"/>
  <c r="N27" i="1"/>
  <c r="N26" i="1"/>
  <c r="N25" i="1"/>
  <c r="N24" i="1"/>
  <c r="N23" i="1"/>
  <c r="N22" i="1"/>
  <c r="H9" i="1"/>
  <c r="H8" i="1"/>
  <c r="J171" i="1"/>
  <c r="J170" i="1"/>
  <c r="J169" i="1"/>
  <c r="J168" i="1"/>
  <c r="J167" i="1"/>
  <c r="J166" i="1"/>
  <c r="J165" i="1"/>
  <c r="J164" i="1"/>
  <c r="J163" i="1"/>
  <c r="L171" i="1"/>
  <c r="L170" i="1"/>
  <c r="L169" i="1"/>
  <c r="L168" i="1"/>
  <c r="L167" i="1"/>
  <c r="L166" i="1"/>
  <c r="L165" i="1"/>
  <c r="L164" i="1"/>
  <c r="L163" i="1"/>
  <c r="N171" i="1"/>
  <c r="N170" i="1"/>
  <c r="N169" i="1"/>
  <c r="N168" i="1"/>
  <c r="N167" i="1"/>
  <c r="N166" i="1"/>
  <c r="N165" i="1"/>
  <c r="N164" i="1"/>
  <c r="N163" i="1"/>
  <c r="H171" i="1"/>
  <c r="H170" i="1"/>
  <c r="H169" i="1"/>
  <c r="H168" i="1"/>
  <c r="H167" i="1"/>
  <c r="H166" i="1"/>
  <c r="H165" i="1"/>
  <c r="H164" i="1"/>
  <c r="H163" i="1"/>
  <c r="J154" i="1"/>
  <c r="L154" i="1"/>
  <c r="N154" i="1"/>
  <c r="H154" i="1"/>
  <c r="J152" i="1"/>
  <c r="J151" i="1"/>
  <c r="L152" i="1"/>
  <c r="L151" i="1"/>
  <c r="N152" i="1"/>
  <c r="N151" i="1"/>
  <c r="H152" i="1"/>
  <c r="H151" i="1"/>
  <c r="J149" i="1"/>
  <c r="J148" i="1"/>
  <c r="L149" i="1"/>
  <c r="L148" i="1"/>
  <c r="N149" i="1"/>
  <c r="N148" i="1"/>
  <c r="H149" i="1"/>
  <c r="H148" i="1"/>
  <c r="N138" i="1"/>
  <c r="L138" i="1"/>
  <c r="J138" i="1"/>
  <c r="J132" i="1"/>
  <c r="H140" i="1"/>
  <c r="H139" i="1"/>
  <c r="H138" i="1"/>
  <c r="H136" i="1"/>
  <c r="H135" i="1"/>
  <c r="H134" i="1"/>
  <c r="H132" i="1"/>
  <c r="J130" i="1"/>
  <c r="L130" i="1"/>
  <c r="N130" i="1"/>
  <c r="H130" i="1"/>
  <c r="J128" i="1"/>
  <c r="J127" i="1"/>
  <c r="J125" i="1"/>
  <c r="J124" i="1"/>
  <c r="J123" i="1"/>
  <c r="J122" i="1"/>
  <c r="L128" i="1"/>
  <c r="L127" i="1"/>
  <c r="L126" i="1"/>
  <c r="L125" i="1"/>
  <c r="L124" i="1"/>
  <c r="L123" i="1"/>
  <c r="L122" i="1"/>
  <c r="N128" i="1"/>
  <c r="N127" i="1"/>
  <c r="N126" i="1"/>
  <c r="N125" i="1"/>
  <c r="N124" i="1"/>
  <c r="N123" i="1"/>
  <c r="N122" i="1"/>
  <c r="H128" i="1"/>
  <c r="H127" i="1"/>
  <c r="H124" i="1"/>
  <c r="H123" i="1"/>
  <c r="H122" i="1"/>
  <c r="J120" i="1"/>
  <c r="J119" i="1"/>
  <c r="J118" i="1"/>
  <c r="J117" i="1"/>
  <c r="J116" i="1"/>
  <c r="J115" i="1"/>
  <c r="J113" i="1"/>
  <c r="J112" i="1"/>
  <c r="J111" i="1"/>
  <c r="J110" i="1"/>
  <c r="L120" i="1"/>
  <c r="L119" i="1"/>
  <c r="L118" i="1"/>
  <c r="L117" i="1"/>
  <c r="L116" i="1"/>
  <c r="L115" i="1"/>
  <c r="L114" i="1"/>
  <c r="L113" i="1"/>
  <c r="L112" i="1"/>
  <c r="L111" i="1"/>
  <c r="L110" i="1"/>
  <c r="N120" i="1"/>
  <c r="N119" i="1"/>
  <c r="N118" i="1"/>
  <c r="N117" i="1"/>
  <c r="N116" i="1"/>
  <c r="N115" i="1"/>
  <c r="N114" i="1"/>
  <c r="N113" i="1"/>
  <c r="N112" i="1"/>
  <c r="N111" i="1"/>
  <c r="N110" i="1"/>
  <c r="H120" i="1"/>
  <c r="H119" i="1"/>
  <c r="H118" i="1"/>
  <c r="H117" i="1"/>
  <c r="H116" i="1"/>
  <c r="H115" i="1"/>
  <c r="H113" i="1"/>
  <c r="H112" i="1"/>
  <c r="H111" i="1"/>
  <c r="H110" i="1"/>
  <c r="J108" i="1"/>
  <c r="J107" i="1"/>
  <c r="J106" i="1"/>
  <c r="J105" i="1"/>
  <c r="J104" i="1"/>
  <c r="J103" i="1"/>
  <c r="J96" i="1"/>
  <c r="J95" i="1"/>
  <c r="J94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L108" i="1"/>
  <c r="L107" i="1"/>
  <c r="L106" i="1"/>
  <c r="L105" i="1"/>
  <c r="L104" i="1"/>
  <c r="L103" i="1"/>
  <c r="L102" i="1"/>
  <c r="L101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N108" i="1"/>
  <c r="N107" i="1"/>
  <c r="N106" i="1"/>
  <c r="N105" i="1"/>
  <c r="N104" i="1"/>
  <c r="N103" i="1"/>
  <c r="N102" i="1"/>
  <c r="N101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H108" i="1"/>
  <c r="H107" i="1"/>
  <c r="H106" i="1"/>
  <c r="H105" i="1"/>
  <c r="H103" i="1"/>
  <c r="H102" i="1"/>
  <c r="H95" i="1"/>
  <c r="H94" i="1"/>
  <c r="H92" i="1"/>
  <c r="H91" i="1"/>
  <c r="H90" i="1"/>
  <c r="H89" i="1"/>
  <c r="H88" i="1"/>
  <c r="H86" i="1"/>
  <c r="H85" i="1"/>
  <c r="H84" i="1"/>
  <c r="H83" i="1"/>
  <c r="H82" i="1"/>
  <c r="H81" i="1"/>
  <c r="H80" i="1"/>
  <c r="J77" i="1"/>
  <c r="J76" i="1"/>
  <c r="J79" i="1"/>
  <c r="J75" i="1"/>
  <c r="J74" i="1"/>
  <c r="J73" i="1"/>
  <c r="L77" i="1"/>
  <c r="L76" i="1"/>
  <c r="L79" i="1"/>
  <c r="L75" i="1"/>
  <c r="L74" i="1"/>
  <c r="L73" i="1"/>
  <c r="N77" i="1"/>
  <c r="N76" i="1"/>
  <c r="N79" i="1"/>
  <c r="N75" i="1"/>
  <c r="N74" i="1"/>
  <c r="N73" i="1"/>
  <c r="H77" i="1"/>
  <c r="H76" i="1"/>
  <c r="H79" i="1"/>
  <c r="H75" i="1"/>
  <c r="H74" i="1"/>
  <c r="H73" i="1"/>
  <c r="J71" i="1"/>
  <c r="J70" i="1"/>
  <c r="J69" i="1"/>
  <c r="J68" i="1"/>
  <c r="J67" i="1"/>
  <c r="J66" i="1"/>
  <c r="J65" i="1"/>
  <c r="J64" i="1"/>
  <c r="J63" i="1"/>
  <c r="J62" i="1"/>
  <c r="L71" i="1"/>
  <c r="L70" i="1"/>
  <c r="L69" i="1"/>
  <c r="L68" i="1"/>
  <c r="L67" i="1"/>
  <c r="L66" i="1"/>
  <c r="L65" i="1"/>
  <c r="L64" i="1"/>
  <c r="L63" i="1"/>
  <c r="L62" i="1"/>
  <c r="N71" i="1"/>
  <c r="N70" i="1"/>
  <c r="N69" i="1"/>
  <c r="N68" i="1"/>
  <c r="N67" i="1"/>
  <c r="N66" i="1"/>
  <c r="N65" i="1"/>
  <c r="N64" i="1"/>
  <c r="N63" i="1"/>
  <c r="N62" i="1"/>
  <c r="H71" i="1"/>
  <c r="H70" i="1"/>
  <c r="H69" i="1"/>
  <c r="H68" i="1"/>
  <c r="H67" i="1"/>
  <c r="H66" i="1"/>
  <c r="H65" i="1"/>
  <c r="H64" i="1"/>
  <c r="H63" i="1"/>
  <c r="H62" i="1"/>
  <c r="N59" i="1"/>
  <c r="N58" i="1"/>
  <c r="N57" i="1"/>
  <c r="N56" i="1"/>
  <c r="N55" i="1"/>
  <c r="L59" i="1"/>
  <c r="L58" i="1"/>
  <c r="L57" i="1"/>
  <c r="L56" i="1"/>
  <c r="L55" i="1"/>
  <c r="J59" i="1"/>
  <c r="J58" i="1"/>
  <c r="J57" i="1"/>
  <c r="J56" i="1"/>
  <c r="J55" i="1"/>
  <c r="H59" i="1"/>
  <c r="H58" i="1"/>
  <c r="H57" i="1"/>
  <c r="H56" i="1"/>
  <c r="H55" i="1"/>
  <c r="N46" i="1"/>
  <c r="N45" i="1"/>
  <c r="N44" i="1"/>
  <c r="N43" i="1"/>
  <c r="N42" i="1"/>
  <c r="N41" i="1"/>
  <c r="L46" i="1"/>
  <c r="L45" i="1"/>
  <c r="L44" i="1"/>
  <c r="L43" i="1"/>
  <c r="L42" i="1"/>
  <c r="L41" i="1"/>
  <c r="J46" i="1"/>
  <c r="J45" i="1"/>
  <c r="J44" i="1"/>
  <c r="J43" i="1"/>
  <c r="J42" i="1"/>
  <c r="J41" i="1"/>
  <c r="H46" i="1"/>
  <c r="H45" i="1"/>
  <c r="H44" i="1"/>
  <c r="H43" i="1"/>
  <c r="H42" i="1"/>
  <c r="L49" i="1"/>
  <c r="N54" i="1"/>
  <c r="N53" i="1"/>
  <c r="N52" i="1"/>
  <c r="N51" i="1"/>
  <c r="N50" i="1"/>
  <c r="N49" i="1"/>
  <c r="N48" i="1"/>
  <c r="N47" i="1"/>
  <c r="L54" i="1"/>
  <c r="L53" i="1"/>
  <c r="L52" i="1"/>
  <c r="L51" i="1"/>
  <c r="L50" i="1"/>
  <c r="L48" i="1"/>
  <c r="L47" i="1"/>
  <c r="J54" i="1"/>
  <c r="J53" i="1"/>
  <c r="J52" i="1"/>
  <c r="J51" i="1"/>
  <c r="J50" i="1"/>
  <c r="J49" i="1"/>
  <c r="J48" i="1"/>
  <c r="J47" i="1"/>
  <c r="H54" i="1"/>
  <c r="H53" i="1"/>
  <c r="H52" i="1"/>
  <c r="H51" i="1"/>
  <c r="H50" i="1"/>
  <c r="H49" i="1"/>
  <c r="H48" i="1"/>
  <c r="H47" i="1"/>
  <c r="H34" i="1"/>
  <c r="H41" i="1"/>
  <c r="N39" i="1"/>
  <c r="N38" i="1"/>
  <c r="N37" i="1"/>
  <c r="N36" i="1"/>
  <c r="N35" i="1"/>
  <c r="N34" i="1"/>
  <c r="N33" i="1"/>
  <c r="N32" i="1"/>
  <c r="N31" i="1"/>
  <c r="N30" i="1"/>
  <c r="L39" i="1"/>
  <c r="L38" i="1"/>
  <c r="L37" i="1"/>
  <c r="L36" i="1"/>
  <c r="L35" i="1"/>
  <c r="L34" i="1"/>
  <c r="L33" i="1"/>
  <c r="L32" i="1"/>
  <c r="L31" i="1"/>
  <c r="L30" i="1"/>
  <c r="J39" i="1"/>
  <c r="J38" i="1"/>
  <c r="J37" i="1"/>
  <c r="J36" i="1"/>
  <c r="J35" i="1"/>
  <c r="J34" i="1"/>
  <c r="J33" i="1"/>
  <c r="J32" i="1"/>
  <c r="J31" i="1"/>
  <c r="J30" i="1"/>
  <c r="H39" i="1"/>
  <c r="H37" i="1"/>
  <c r="H36" i="1"/>
  <c r="H35" i="1"/>
  <c r="H30" i="1"/>
  <c r="N20" i="1"/>
  <c r="N19" i="1"/>
  <c r="N18" i="1"/>
  <c r="N17" i="1"/>
  <c r="N16" i="1"/>
  <c r="N15" i="1"/>
  <c r="N14" i="1"/>
  <c r="N13" i="1"/>
  <c r="N12" i="1"/>
  <c r="N11" i="1"/>
  <c r="N10" i="1"/>
  <c r="N9" i="1"/>
  <c r="N7" i="1"/>
  <c r="L20" i="1"/>
  <c r="L19" i="1"/>
  <c r="L18" i="1"/>
  <c r="L17" i="1"/>
  <c r="L16" i="1"/>
  <c r="L15" i="1"/>
  <c r="L14" i="1"/>
  <c r="L13" i="1"/>
  <c r="L12" i="1"/>
  <c r="L11" i="1"/>
  <c r="L10" i="1"/>
  <c r="L9" i="1"/>
  <c r="L7" i="1"/>
  <c r="H20" i="1"/>
  <c r="H19" i="1"/>
  <c r="H18" i="1"/>
  <c r="H17" i="1"/>
  <c r="H16" i="1"/>
  <c r="H15" i="1"/>
  <c r="H14" i="1"/>
  <c r="H13" i="1"/>
  <c r="H12" i="1"/>
  <c r="H11" i="1"/>
  <c r="H10" i="1"/>
  <c r="H7" i="1"/>
  <c r="H96" i="1"/>
  <c r="H126" i="1"/>
  <c r="N162" i="1"/>
  <c r="N161" i="1"/>
  <c r="N160" i="1"/>
  <c r="N159" i="1"/>
  <c r="N157" i="1"/>
  <c r="N156" i="1"/>
  <c r="N155" i="1"/>
  <c r="L162" i="1"/>
  <c r="L161" i="1"/>
  <c r="L160" i="1"/>
  <c r="L159" i="1"/>
  <c r="L157" i="1"/>
  <c r="L156" i="1"/>
  <c r="L155" i="1"/>
  <c r="J162" i="1"/>
  <c r="J161" i="1"/>
  <c r="J160" i="1"/>
  <c r="J159" i="1"/>
  <c r="J157" i="1"/>
  <c r="J156" i="1"/>
  <c r="J155" i="1"/>
  <c r="H162" i="1"/>
  <c r="H161" i="1"/>
  <c r="H160" i="1"/>
  <c r="H159" i="1"/>
  <c r="H157" i="1"/>
  <c r="H156" i="1"/>
  <c r="H155" i="1"/>
  <c r="N146" i="1"/>
  <c r="L146" i="1"/>
  <c r="J146" i="1"/>
  <c r="N145" i="1"/>
  <c r="N143" i="1"/>
  <c r="N142" i="1"/>
  <c r="N141" i="1"/>
  <c r="N140" i="1"/>
  <c r="N139" i="1"/>
  <c r="L145" i="1"/>
  <c r="L144" i="1"/>
  <c r="L143" i="1"/>
  <c r="L141" i="1"/>
  <c r="L140" i="1"/>
  <c r="L139" i="1"/>
  <c r="J145" i="1"/>
  <c r="J144" i="1"/>
  <c r="J142" i="1"/>
  <c r="J141" i="1"/>
  <c r="J140" i="1"/>
  <c r="J139" i="1"/>
  <c r="H146" i="1"/>
  <c r="H145" i="1"/>
  <c r="H144" i="1"/>
  <c r="H141" i="1"/>
  <c r="H142" i="1"/>
  <c r="C2" i="1"/>
  <c r="C1" i="1"/>
  <c r="H12" i="3"/>
  <c r="F12" i="3"/>
  <c r="C12" i="3"/>
  <c r="C11" i="3"/>
  <c r="C10" i="3"/>
  <c r="AC125" i="5" l="1"/>
  <c r="AD125" i="5" s="1"/>
  <c r="I121" i="5"/>
  <c r="AA126" i="5"/>
  <c r="J3" i="1"/>
  <c r="J133" i="1"/>
  <c r="L3" i="1" s="1"/>
  <c r="AA127" i="5"/>
  <c r="I122" i="5"/>
  <c r="J134" i="1"/>
  <c r="J135" i="1"/>
  <c r="AA128" i="5"/>
  <c r="I123" i="5"/>
  <c r="J136" i="1"/>
  <c r="AA129" i="5"/>
  <c r="I124" i="5"/>
  <c r="I120" i="5"/>
  <c r="AA125" i="5"/>
  <c r="L132" i="1"/>
  <c r="AB129" i="5" l="1"/>
  <c r="AC126" i="5"/>
  <c r="L133" i="1"/>
  <c r="AB127" i="5"/>
  <c r="AC129" i="5"/>
  <c r="L136" i="1"/>
  <c r="AB126" i="5"/>
  <c r="AB128" i="5"/>
  <c r="L135" i="1"/>
  <c r="AC128" i="5"/>
  <c r="AE125" i="5"/>
  <c r="AF125" i="5" s="1"/>
  <c r="N132" i="1"/>
  <c r="AB125" i="5"/>
  <c r="L134" i="1"/>
  <c r="AC127" i="5"/>
  <c r="H4" i="1"/>
  <c r="AH125" i="5" l="1"/>
  <c r="AG125" i="5"/>
  <c r="N134" i="1"/>
  <c r="AE127" i="5"/>
  <c r="AG127" i="5" s="1"/>
  <c r="N135" i="1"/>
  <c r="AE128" i="5"/>
  <c r="AG128" i="5" s="1"/>
  <c r="AD128" i="5"/>
  <c r="AD127" i="5"/>
  <c r="AD129" i="5"/>
  <c r="AE126" i="5"/>
  <c r="AG126" i="5" s="1"/>
  <c r="N133" i="1"/>
  <c r="AD126" i="5"/>
  <c r="N3" i="1"/>
  <c r="O3" i="1" s="1"/>
  <c r="N136" i="1"/>
  <c r="AE129" i="5"/>
  <c r="AG129" i="5" s="1"/>
  <c r="J4" i="1"/>
  <c r="AF126" i="5" l="1"/>
  <c r="AH126" i="5" s="1"/>
  <c r="AF129" i="5"/>
  <c r="AH129" i="5" s="1"/>
  <c r="AF127" i="5"/>
  <c r="AH127" i="5" s="1"/>
  <c r="AF128" i="5"/>
  <c r="AH128" i="5" s="1"/>
  <c r="L4" i="1"/>
  <c r="N4" i="1" l="1"/>
  <c r="O4" i="1" s="1"/>
</calcChain>
</file>

<file path=xl/sharedStrings.xml><?xml version="1.0" encoding="utf-8"?>
<sst xmlns="http://schemas.openxmlformats.org/spreadsheetml/2006/main" count="1153" uniqueCount="218">
  <si>
    <t>Style</t>
  </si>
  <si>
    <t>SKU</t>
  </si>
  <si>
    <t>Color</t>
  </si>
  <si>
    <t>Wholesale 2023</t>
  </si>
  <si>
    <t>Ultra Lightweight Collection</t>
  </si>
  <si>
    <t>.</t>
  </si>
  <si>
    <t>Speed Stool</t>
  </si>
  <si>
    <t>Black</t>
  </si>
  <si>
    <t>White</t>
  </si>
  <si>
    <t>Chair Zero</t>
  </si>
  <si>
    <t>10551R1</t>
  </si>
  <si>
    <t>10552R1</t>
  </si>
  <si>
    <t>Grey</t>
  </si>
  <si>
    <t>Chair Zero L</t>
  </si>
  <si>
    <t>Chair Zero High Back</t>
  </si>
  <si>
    <t>Ground Chair</t>
  </si>
  <si>
    <t>10501R1</t>
  </si>
  <si>
    <t>10503R1</t>
  </si>
  <si>
    <t>Coyote Tan</t>
  </si>
  <si>
    <t xml:space="preserve">Lite Cot </t>
  </si>
  <si>
    <t>10607R2</t>
  </si>
  <si>
    <t xml:space="preserve"> Chairs</t>
  </si>
  <si>
    <t>Chair One</t>
  </si>
  <si>
    <t>10001R1</t>
  </si>
  <si>
    <t>Forest Green</t>
  </si>
  <si>
    <t>10007R2</t>
  </si>
  <si>
    <t>Blue Block</t>
  </si>
  <si>
    <t>Blue Bandana Quilt</t>
  </si>
  <si>
    <t>Black Tie Dye</t>
  </si>
  <si>
    <t>Multi- Block 2023</t>
  </si>
  <si>
    <t>Rainbow Bandana</t>
  </si>
  <si>
    <t>Chair One Mini</t>
  </si>
  <si>
    <t xml:space="preserve">Chair One XL </t>
  </si>
  <si>
    <t>10076R1</t>
  </si>
  <si>
    <t>10079R2</t>
  </si>
  <si>
    <t>Swivel Chair</t>
  </si>
  <si>
    <t>11201R1</t>
  </si>
  <si>
    <t>Café Chair</t>
  </si>
  <si>
    <t>Incline Festival Chair</t>
  </si>
  <si>
    <t>Bench One</t>
  </si>
  <si>
    <t>High Back Chairs</t>
  </si>
  <si>
    <t xml:space="preserve">Chair Two </t>
  </si>
  <si>
    <t>12851R2</t>
  </si>
  <si>
    <t>12882R1</t>
  </si>
  <si>
    <t>Blue Bandana</t>
  </si>
  <si>
    <t>Multi Block '23</t>
  </si>
  <si>
    <t>Sunset Chair</t>
  </si>
  <si>
    <t>11101R2</t>
  </si>
  <si>
    <t>11158R1</t>
  </si>
  <si>
    <t>11157R3</t>
  </si>
  <si>
    <t>11160R1</t>
  </si>
  <si>
    <t>Beach Chair</t>
  </si>
  <si>
    <t>12651R2</t>
  </si>
  <si>
    <t>10678R2</t>
  </si>
  <si>
    <t>Blue Mesh</t>
  </si>
  <si>
    <t>Savanna</t>
  </si>
  <si>
    <t>Comfort/Cozy</t>
  </si>
  <si>
    <t>Warmers</t>
  </si>
  <si>
    <t>Chair One/Zero/Swivel</t>
  </si>
  <si>
    <t>Fleece</t>
  </si>
  <si>
    <t>Black Fleece</t>
  </si>
  <si>
    <t>Quilted</t>
  </si>
  <si>
    <t>Scarlet/Iron</t>
  </si>
  <si>
    <t>Coyote Tan / Forest</t>
  </si>
  <si>
    <t>Chair Two</t>
  </si>
  <si>
    <t>Sunset/Beach</t>
  </si>
  <si>
    <t>Savanna/Playa</t>
  </si>
  <si>
    <t>Wearables</t>
  </si>
  <si>
    <t>Toasty</t>
  </si>
  <si>
    <t>Bloncho</t>
  </si>
  <si>
    <t>Cup Holder</t>
  </si>
  <si>
    <t>Headrest</t>
  </si>
  <si>
    <t>Air &amp; Foam</t>
  </si>
  <si>
    <t>12775R1</t>
  </si>
  <si>
    <t>Air</t>
  </si>
  <si>
    <t>12776R1</t>
  </si>
  <si>
    <t>Stability</t>
  </si>
  <si>
    <t>Rocking Feet</t>
  </si>
  <si>
    <t>Sunset/Chair One XL</t>
  </si>
  <si>
    <t>Chair Anchor</t>
  </si>
  <si>
    <t>Saddle Bags</t>
  </si>
  <si>
    <t>Ground Sheet</t>
  </si>
  <si>
    <t>Sunset</t>
  </si>
  <si>
    <t>Savanna/One XL</t>
  </si>
  <si>
    <t xml:space="preserve">Ball Feet Set </t>
  </si>
  <si>
    <t>45mm</t>
  </si>
  <si>
    <t xml:space="preserve"> VIBRAM</t>
  </si>
  <si>
    <t>Blue</t>
  </si>
  <si>
    <t>Field Camo</t>
  </si>
  <si>
    <t>55mm</t>
  </si>
  <si>
    <t>Rubber Foot</t>
  </si>
  <si>
    <t>Chair One (4)</t>
  </si>
  <si>
    <t>Chair One Mini (2)</t>
  </si>
  <si>
    <t>Chair Zero (2)</t>
  </si>
  <si>
    <t>Chair Zero L (2)</t>
  </si>
  <si>
    <t>Chair Zero HB (2)</t>
  </si>
  <si>
    <t>Swivel Chair (2)</t>
  </si>
  <si>
    <t>Café Chair (2)</t>
  </si>
  <si>
    <t>Sunset/XL (2)</t>
  </si>
  <si>
    <t>Cots</t>
  </si>
  <si>
    <t>Cot One Convertible</t>
  </si>
  <si>
    <t>10630R1</t>
  </si>
  <si>
    <t>10645R2</t>
  </si>
  <si>
    <t>Cot One Convertible Long</t>
  </si>
  <si>
    <t>10646R1</t>
  </si>
  <si>
    <t>Cot Max Convertible</t>
  </si>
  <si>
    <t>10640R1</t>
  </si>
  <si>
    <t>High Cot One</t>
  </si>
  <si>
    <t>High Cot One Long</t>
  </si>
  <si>
    <t>Cot One Convertible Insulated</t>
  </si>
  <si>
    <t>10681R1</t>
  </si>
  <si>
    <t>Cot Accessories</t>
  </si>
  <si>
    <t>Insulated Cot One Pad</t>
  </si>
  <si>
    <t>15902R1</t>
  </si>
  <si>
    <t xml:space="preserve">Cot One </t>
  </si>
  <si>
    <t>Cot One Long</t>
  </si>
  <si>
    <t xml:space="preserve">Quilted  </t>
  </si>
  <si>
    <t>Black/Iron</t>
  </si>
  <si>
    <t>Cot Legs</t>
  </si>
  <si>
    <t>12 pcs</t>
  </si>
  <si>
    <t>16 pcs</t>
  </si>
  <si>
    <t xml:space="preserve">Outdoor Field Office </t>
  </si>
  <si>
    <t>Outdoor Field Office M</t>
  </si>
  <si>
    <t>Field Office Accessories</t>
  </si>
  <si>
    <t>Laptop pouch 13" for Field Office</t>
  </si>
  <si>
    <t>Inner pouch set for Field Office</t>
  </si>
  <si>
    <t>Compressor for Field Office M     </t>
  </si>
  <si>
    <t>Shoulder strap for Field Office</t>
  </si>
  <si>
    <t>Padded Inner Case for Field Office M</t>
  </si>
  <si>
    <t>Tables</t>
  </si>
  <si>
    <t xml:space="preserve">Table One </t>
  </si>
  <si>
    <t xml:space="preserve">Table One Hard Top </t>
  </si>
  <si>
    <t>Table One Hard Top Large</t>
  </si>
  <si>
    <t>Café Table</t>
  </si>
  <si>
    <t xml:space="preserve">Side Table </t>
  </si>
  <si>
    <t>S</t>
  </si>
  <si>
    <t>M</t>
  </si>
  <si>
    <t>Table Accessories</t>
  </si>
  <si>
    <t>Silicone Mat</t>
  </si>
  <si>
    <t>L</t>
  </si>
  <si>
    <t>Shade</t>
  </si>
  <si>
    <t>Royal Box</t>
  </si>
  <si>
    <t>15802R2</t>
  </si>
  <si>
    <t>Sand</t>
  </si>
  <si>
    <t>Personal Shade</t>
  </si>
  <si>
    <t>15703R1</t>
  </si>
  <si>
    <t>15707R1</t>
  </si>
  <si>
    <t>15702R1</t>
  </si>
  <si>
    <t>Carry/Organize</t>
  </si>
  <si>
    <t>Origami Tote</t>
  </si>
  <si>
    <t>Classic Duffle</t>
  </si>
  <si>
    <t>Helinox Sling</t>
  </si>
  <si>
    <t>Shoulder Strap &amp; Pouch</t>
  </si>
  <si>
    <t>Daisy Chain</t>
  </si>
  <si>
    <t>Storage Box</t>
  </si>
  <si>
    <t>XS</t>
  </si>
  <si>
    <t>Slim Storage Box</t>
  </si>
  <si>
    <t>Tall Storage Box</t>
  </si>
  <si>
    <t>Units</t>
  </si>
  <si>
    <t>PO #</t>
  </si>
  <si>
    <t>Ship Date</t>
  </si>
  <si>
    <t>Extended Cost</t>
  </si>
  <si>
    <t xml:space="preserve">Total </t>
  </si>
  <si>
    <t>Bill To:</t>
  </si>
  <si>
    <t>Acct #</t>
  </si>
  <si>
    <t>Buyer</t>
  </si>
  <si>
    <t>Email</t>
  </si>
  <si>
    <t>Street Address</t>
  </si>
  <si>
    <t>Phone</t>
  </si>
  <si>
    <t>City</t>
  </si>
  <si>
    <t>State</t>
  </si>
  <si>
    <t>Zip</t>
  </si>
  <si>
    <t>Ship To:</t>
  </si>
  <si>
    <t>Street</t>
  </si>
  <si>
    <t>Style Count</t>
  </si>
  <si>
    <t>Dollars</t>
  </si>
  <si>
    <t>Chairs</t>
  </si>
  <si>
    <t>Carry</t>
  </si>
  <si>
    <t>Total</t>
  </si>
  <si>
    <t xml:space="preserve">Cot Warmer  Fleece </t>
  </si>
  <si>
    <t>Account</t>
  </si>
  <si>
    <t>Account #</t>
  </si>
  <si>
    <t>Company</t>
  </si>
  <si>
    <t># Units</t>
  </si>
  <si>
    <t>Row Labels</t>
  </si>
  <si>
    <t>Grand Total</t>
  </si>
  <si>
    <t>Accessories</t>
  </si>
  <si>
    <t>F Units</t>
  </si>
  <si>
    <t>F Cost</t>
  </si>
  <si>
    <t>Sum of F Units</t>
  </si>
  <si>
    <t>Sum of F Cost</t>
  </si>
  <si>
    <t>Warmth</t>
  </si>
  <si>
    <t>PS Summary</t>
  </si>
  <si>
    <t>PS Total</t>
  </si>
  <si>
    <t>Shipping Instructions</t>
  </si>
  <si>
    <t>Café Table Wide</t>
  </si>
  <si>
    <t>1st Ship Date 4/1/23</t>
  </si>
  <si>
    <t>Multi Block 23</t>
  </si>
  <si>
    <t xml:space="preserve">Blue Bandana </t>
  </si>
  <si>
    <t>Program A</t>
  </si>
  <si>
    <t>Program B</t>
  </si>
  <si>
    <t>Program C</t>
  </si>
  <si>
    <t>Program D</t>
  </si>
  <si>
    <t>GOA Dealer?</t>
  </si>
  <si>
    <t>No</t>
  </si>
  <si>
    <t>Yes</t>
  </si>
  <si>
    <t>GOA Program A</t>
  </si>
  <si>
    <t>GOA Program B</t>
  </si>
  <si>
    <t>GOA Program C</t>
  </si>
  <si>
    <t>GOA Program D</t>
  </si>
  <si>
    <t>6% 60 Net 61</t>
  </si>
  <si>
    <t>5% 60 Net 61</t>
  </si>
  <si>
    <t>3% 60 Net 61</t>
  </si>
  <si>
    <t>Net 60</t>
  </si>
  <si>
    <t>8% 60 Net 61</t>
  </si>
  <si>
    <t>7% 60 Net 61</t>
  </si>
  <si>
    <r>
      <t xml:space="preserve">2023 Order Form
</t>
    </r>
    <r>
      <rPr>
        <sz val="9"/>
        <color theme="1"/>
        <rFont val="Tahoma"/>
        <family val="2"/>
      </rPr>
      <t>sales@helinox.com</t>
    </r>
  </si>
  <si>
    <t>Discount &amp; 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</si>
</sst>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i/>
      <sz val="36"/>
      <color rgb="FFFF0000"/>
      <name val="Tahoma"/>
      <family val="2"/>
    </font>
    <font>
      <sz val="14"/>
      <name val="Rockwell Nova Extra Bold"/>
      <family val="1"/>
    </font>
    <font>
      <b/>
      <sz val="10"/>
      <name val="Tahoma"/>
      <family val="2"/>
    </font>
    <font>
      <b/>
      <sz val="10"/>
      <color theme="0" tint="-0.249977111117893"/>
      <name val="Tahoma"/>
      <family val="2"/>
    </font>
    <font>
      <sz val="10"/>
      <name val="Arial"/>
      <family val="2"/>
    </font>
    <font>
      <b/>
      <sz val="10"/>
      <color theme="0" tint="-0.34998626667073579"/>
      <name val="Tahoma"/>
      <family val="2"/>
    </font>
    <font>
      <b/>
      <sz val="10"/>
      <color theme="0" tint="-0.14999847407452621"/>
      <name val="Tahoma"/>
      <family val="2"/>
    </font>
    <font>
      <b/>
      <sz val="10"/>
      <color theme="1"/>
      <name val="Tahoma"/>
      <family val="2"/>
    </font>
    <font>
      <sz val="9"/>
      <name val="Tahoma"/>
      <family val="2"/>
    </font>
    <font>
      <sz val="9"/>
      <color theme="1"/>
      <name val="Tahoma"/>
      <family val="2"/>
    </font>
    <font>
      <b/>
      <sz val="10"/>
      <color theme="0"/>
      <name val="Tahoma"/>
      <family val="2"/>
    </font>
    <font>
      <sz val="11"/>
      <name val="Tahoma"/>
      <family val="2"/>
    </font>
    <font>
      <sz val="8"/>
      <name val="Calibri"/>
      <family val="2"/>
      <scheme val="minor"/>
    </font>
    <font>
      <b/>
      <sz val="11"/>
      <color rgb="FF0000FF"/>
      <name val="Calibri"/>
      <family val="2"/>
    </font>
    <font>
      <u/>
      <sz val="11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0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2" fontId="4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1" fontId="9" fillId="0" borderId="0" xfId="1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0" borderId="6" xfId="0" applyFont="1" applyBorder="1" applyAlignment="1">
      <alignment vertical="center"/>
    </xf>
    <xf numFmtId="2" fontId="2" fillId="0" borderId="2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2" fontId="2" fillId="0" borderId="2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2" fillId="6" borderId="12" xfId="0" applyNumberFormat="1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2" fontId="2" fillId="0" borderId="19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/>
    <xf numFmtId="0" fontId="7" fillId="0" borderId="1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2" fontId="2" fillId="0" borderId="0" xfId="0" applyNumberFormat="1" applyFont="1" applyAlignment="1">
      <alignment horizontal="center"/>
    </xf>
    <xf numFmtId="0" fontId="5" fillId="0" borderId="1" xfId="0" applyFont="1" applyBorder="1" applyAlignment="1">
      <alignment vertical="center"/>
    </xf>
    <xf numFmtId="2" fontId="7" fillId="2" borderId="5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7" fillId="2" borderId="32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2" fontId="2" fillId="0" borderId="46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2" fontId="2" fillId="0" borderId="50" xfId="0" applyNumberFormat="1" applyFont="1" applyBorder="1" applyAlignment="1">
      <alignment horizontal="center" vertical="center"/>
    </xf>
    <xf numFmtId="2" fontId="2" fillId="0" borderId="52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1" fontId="7" fillId="2" borderId="29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12" fillId="0" borderId="16" xfId="0" applyFont="1" applyBorder="1" applyAlignment="1" applyProtection="1">
      <alignment horizontal="left" vertical="center"/>
      <protection locked="0"/>
    </xf>
    <xf numFmtId="0" fontId="3" fillId="5" borderId="0" xfId="0" applyFont="1" applyFill="1" applyAlignment="1">
      <alignment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2" fontId="2" fillId="0" borderId="57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2" fontId="2" fillId="0" borderId="59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3" fillId="0" borderId="61" xfId="0" applyNumberFormat="1" applyFont="1" applyBorder="1" applyAlignment="1">
      <alignment horizontal="right" vertical="center"/>
    </xf>
    <xf numFmtId="0" fontId="14" fillId="0" borderId="61" xfId="0" applyFont="1" applyBorder="1" applyAlignment="1">
      <alignment horizontal="right"/>
    </xf>
    <xf numFmtId="1" fontId="13" fillId="0" borderId="62" xfId="0" applyNumberFormat="1" applyFont="1" applyBorder="1" applyAlignment="1">
      <alignment horizontal="right" vertical="center"/>
    </xf>
    <xf numFmtId="49" fontId="2" fillId="0" borderId="63" xfId="0" applyNumberFormat="1" applyFont="1" applyBorder="1" applyAlignment="1">
      <alignment horizontal="center" vertical="center"/>
    </xf>
    <xf numFmtId="1" fontId="3" fillId="0" borderId="64" xfId="0" applyNumberFormat="1" applyFont="1" applyBorder="1" applyAlignment="1">
      <alignment horizontal="center"/>
    </xf>
    <xf numFmtId="164" fontId="2" fillId="0" borderId="65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1" fontId="2" fillId="0" borderId="18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6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51" xfId="0" applyNumberFormat="1" applyFont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9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53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0" fontId="7" fillId="7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" fontId="4" fillId="0" borderId="0" xfId="0" applyNumberFormat="1" applyFont="1"/>
    <xf numFmtId="1" fontId="7" fillId="8" borderId="29" xfId="0" applyNumberFormat="1" applyFont="1" applyFill="1" applyBorder="1" applyAlignment="1">
      <alignment horizontal="center" vertical="center" wrapText="1"/>
    </xf>
    <xf numFmtId="2" fontId="7" fillId="8" borderId="32" xfId="0" applyNumberFormat="1" applyFont="1" applyFill="1" applyBorder="1" applyAlignment="1">
      <alignment horizontal="center" vertical="center" wrapText="1"/>
    </xf>
    <xf numFmtId="0" fontId="4" fillId="9" borderId="0" xfId="0" applyFont="1" applyFill="1"/>
    <xf numFmtId="1" fontId="2" fillId="9" borderId="0" xfId="0" applyNumberFormat="1" applyFont="1" applyFill="1" applyAlignment="1">
      <alignment horizontal="center" vertical="center"/>
    </xf>
    <xf numFmtId="1" fontId="2" fillId="10" borderId="0" xfId="0" applyNumberFormat="1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15" fillId="11" borderId="0" xfId="0" applyFont="1" applyFill="1" applyAlignment="1">
      <alignment horizontal="center" vertical="center"/>
    </xf>
    <xf numFmtId="0" fontId="15" fillId="11" borderId="0" xfId="0" applyFont="1" applyFill="1"/>
    <xf numFmtId="164" fontId="15" fillId="11" borderId="0" xfId="0" applyNumberFormat="1" applyFont="1" applyFill="1" applyAlignment="1">
      <alignment horizontal="center" vertical="center"/>
    </xf>
    <xf numFmtId="0" fontId="3" fillId="7" borderId="3" xfId="0" applyFont="1" applyFill="1" applyBorder="1" applyAlignment="1">
      <alignment vertical="center"/>
    </xf>
    <xf numFmtId="0" fontId="16" fillId="7" borderId="0" xfId="0" applyFont="1" applyFill="1"/>
    <xf numFmtId="1" fontId="2" fillId="7" borderId="0" xfId="0" applyNumberFormat="1" applyFont="1" applyFill="1" applyAlignment="1">
      <alignment horizontal="center" vertical="center"/>
    </xf>
    <xf numFmtId="2" fontId="2" fillId="0" borderId="66" xfId="0" applyNumberFormat="1" applyFont="1" applyBorder="1" applyAlignment="1">
      <alignment vertical="center"/>
    </xf>
    <xf numFmtId="2" fontId="2" fillId="0" borderId="69" xfId="0" applyNumberFormat="1" applyFont="1" applyBorder="1" applyAlignment="1">
      <alignment vertical="center"/>
    </xf>
    <xf numFmtId="14" fontId="4" fillId="0" borderId="0" xfId="0" applyNumberFormat="1" applyFont="1"/>
    <xf numFmtId="0" fontId="16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" fontId="4" fillId="7" borderId="0" xfId="0" applyNumberFormat="1" applyFont="1" applyFill="1" applyAlignment="1">
      <alignment horizontal="center"/>
    </xf>
    <xf numFmtId="164" fontId="4" fillId="7" borderId="0" xfId="0" applyNumberFormat="1" applyFont="1" applyFill="1" applyAlignment="1">
      <alignment horizontal="center"/>
    </xf>
    <xf numFmtId="0" fontId="7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vertical="center"/>
    </xf>
    <xf numFmtId="1" fontId="10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vertical="center"/>
    </xf>
    <xf numFmtId="1" fontId="2" fillId="5" borderId="18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1" fontId="4" fillId="0" borderId="12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vertical="center"/>
    </xf>
    <xf numFmtId="1" fontId="11" fillId="5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2" fontId="7" fillId="5" borderId="3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7" fillId="3" borderId="3" xfId="0" applyNumberFormat="1" applyFont="1" applyFill="1" applyBorder="1" applyAlignment="1">
      <alignment horizontal="center" vertical="center" wrapText="1"/>
    </xf>
    <xf numFmtId="2" fontId="7" fillId="3" borderId="71" xfId="0" applyNumberFormat="1" applyFont="1" applyFill="1" applyBorder="1" applyAlignment="1">
      <alignment horizontal="center" vertical="center" wrapText="1"/>
    </xf>
    <xf numFmtId="1" fontId="2" fillId="5" borderId="3" xfId="0" applyNumberFormat="1" applyFont="1" applyFill="1" applyBorder="1" applyAlignment="1">
      <alignment horizontal="center" vertical="center"/>
    </xf>
    <xf numFmtId="2" fontId="2" fillId="5" borderId="71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2" fontId="7" fillId="3" borderId="71" xfId="0" applyNumberFormat="1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>
      <alignment horizontal="center" vertical="center"/>
    </xf>
    <xf numFmtId="2" fontId="7" fillId="5" borderId="71" xfId="0" applyNumberFormat="1" applyFont="1" applyFill="1" applyBorder="1" applyAlignment="1">
      <alignment horizontal="center" vertical="center"/>
    </xf>
    <xf numFmtId="1" fontId="7" fillId="3" borderId="62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55" xfId="0" applyNumberFormat="1" applyFont="1" applyFill="1" applyBorder="1" applyAlignment="1">
      <alignment horizontal="center" vertical="center"/>
    </xf>
    <xf numFmtId="1" fontId="7" fillId="12" borderId="3" xfId="0" applyNumberFormat="1" applyFont="1" applyFill="1" applyBorder="1" applyAlignment="1">
      <alignment horizontal="center" vertical="center"/>
    </xf>
    <xf numFmtId="49" fontId="2" fillId="13" borderId="63" xfId="0" applyNumberFormat="1" applyFont="1" applyFill="1" applyBorder="1" applyAlignment="1" applyProtection="1">
      <alignment horizontal="center" vertical="center"/>
      <protection locked="0"/>
    </xf>
    <xf numFmtId="14" fontId="2" fillId="13" borderId="64" xfId="0" applyNumberFormat="1" applyFont="1" applyFill="1" applyBorder="1" applyAlignment="1" applyProtection="1">
      <alignment horizontal="center" vertical="center"/>
      <protection locked="0"/>
    </xf>
    <xf numFmtId="1" fontId="2" fillId="13" borderId="56" xfId="0" applyNumberFormat="1" applyFont="1" applyFill="1" applyBorder="1" applyAlignment="1" applyProtection="1">
      <alignment horizontal="center" vertical="center"/>
      <protection locked="0"/>
    </xf>
    <xf numFmtId="1" fontId="2" fillId="13" borderId="49" xfId="0" applyNumberFormat="1" applyFont="1" applyFill="1" applyBorder="1" applyAlignment="1" applyProtection="1">
      <alignment horizontal="center" vertical="center"/>
      <protection locked="0"/>
    </xf>
    <xf numFmtId="1" fontId="2" fillId="13" borderId="45" xfId="0" applyNumberFormat="1" applyFont="1" applyFill="1" applyBorder="1" applyAlignment="1" applyProtection="1">
      <alignment horizontal="center" vertical="center"/>
      <protection locked="0"/>
    </xf>
    <xf numFmtId="1" fontId="2" fillId="13" borderId="47" xfId="0" applyNumberFormat="1" applyFont="1" applyFill="1" applyBorder="1" applyAlignment="1" applyProtection="1">
      <alignment horizontal="center" vertical="center"/>
      <protection locked="0"/>
    </xf>
    <xf numFmtId="1" fontId="2" fillId="13" borderId="53" xfId="0" applyNumberFormat="1" applyFont="1" applyFill="1" applyBorder="1" applyAlignment="1" applyProtection="1">
      <alignment horizontal="center" vertical="center"/>
      <protection locked="0"/>
    </xf>
    <xf numFmtId="1" fontId="2" fillId="13" borderId="39" xfId="0" applyNumberFormat="1" applyFont="1" applyFill="1" applyBorder="1" applyAlignment="1" applyProtection="1">
      <alignment horizontal="center" vertical="center"/>
      <protection locked="0"/>
    </xf>
    <xf numFmtId="1" fontId="2" fillId="13" borderId="33" xfId="0" applyNumberFormat="1" applyFont="1" applyFill="1" applyBorder="1" applyAlignment="1" applyProtection="1">
      <alignment horizontal="center" vertical="center"/>
      <protection locked="0"/>
    </xf>
    <xf numFmtId="1" fontId="2" fillId="13" borderId="43" xfId="0" applyNumberFormat="1" applyFont="1" applyFill="1" applyBorder="1" applyAlignment="1" applyProtection="1">
      <alignment horizontal="center" vertical="center"/>
      <protection locked="0"/>
    </xf>
    <xf numFmtId="1" fontId="2" fillId="13" borderId="37" xfId="0" applyNumberFormat="1" applyFont="1" applyFill="1" applyBorder="1" applyAlignment="1" applyProtection="1">
      <alignment horizontal="center" vertical="center"/>
      <protection locked="0"/>
    </xf>
    <xf numFmtId="1" fontId="2" fillId="13" borderId="35" xfId="0" applyNumberFormat="1" applyFont="1" applyFill="1" applyBorder="1" applyAlignment="1" applyProtection="1">
      <alignment horizontal="center" vertical="center"/>
      <protection locked="0"/>
    </xf>
    <xf numFmtId="1" fontId="2" fillId="13" borderId="29" xfId="0" applyNumberFormat="1" applyFont="1" applyFill="1" applyBorder="1" applyAlignment="1" applyProtection="1">
      <alignment horizontal="center" vertical="center"/>
      <protection locked="0"/>
    </xf>
    <xf numFmtId="1" fontId="2" fillId="13" borderId="58" xfId="0" applyNumberFormat="1" applyFont="1" applyFill="1" applyBorder="1" applyAlignment="1" applyProtection="1">
      <alignment horizontal="center" vertical="center"/>
      <protection locked="0"/>
    </xf>
    <xf numFmtId="1" fontId="2" fillId="13" borderId="51" xfId="0" applyNumberFormat="1" applyFont="1" applyFill="1" applyBorder="1" applyAlignment="1" applyProtection="1">
      <alignment horizontal="center" vertical="center"/>
      <protection locked="0"/>
    </xf>
    <xf numFmtId="1" fontId="2" fillId="13" borderId="41" xfId="0" applyNumberFormat="1" applyFont="1" applyFill="1" applyBorder="1" applyAlignment="1" applyProtection="1">
      <alignment horizontal="center" vertical="center"/>
      <protection locked="0"/>
    </xf>
    <xf numFmtId="16" fontId="4" fillId="0" borderId="0" xfId="0" applyNumberFormat="1" applyFont="1"/>
    <xf numFmtId="0" fontId="2" fillId="14" borderId="6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165" fontId="12" fillId="13" borderId="12" xfId="0" applyNumberFormat="1" applyFont="1" applyFill="1" applyBorder="1" applyAlignment="1" applyProtection="1">
      <alignment horizontal="left" vertical="center"/>
      <protection locked="0"/>
    </xf>
    <xf numFmtId="0" fontId="12" fillId="13" borderId="16" xfId="0" applyFont="1" applyFill="1" applyBorder="1" applyAlignment="1" applyProtection="1">
      <alignment horizontal="left" vertical="center"/>
      <protection locked="0"/>
    </xf>
    <xf numFmtId="0" fontId="12" fillId="13" borderId="12" xfId="0" applyFont="1" applyFill="1" applyBorder="1" applyAlignment="1" applyProtection="1">
      <alignment vertical="center"/>
      <protection locked="0"/>
    </xf>
    <xf numFmtId="165" fontId="12" fillId="13" borderId="12" xfId="0" applyNumberFormat="1" applyFont="1" applyFill="1" applyBorder="1" applyAlignment="1" applyProtection="1">
      <alignment horizontal="center" vertical="center"/>
      <protection locked="0"/>
    </xf>
    <xf numFmtId="49" fontId="12" fillId="13" borderId="16" xfId="0" applyNumberFormat="1" applyFont="1" applyFill="1" applyBorder="1" applyAlignment="1" applyProtection="1">
      <alignment horizontal="left" vertical="center"/>
      <protection locked="0"/>
    </xf>
    <xf numFmtId="0" fontId="12" fillId="13" borderId="16" xfId="0" applyFont="1" applyFill="1" applyBorder="1" applyAlignment="1" applyProtection="1">
      <alignment vertical="center"/>
      <protection locked="0"/>
    </xf>
    <xf numFmtId="2" fontId="2" fillId="4" borderId="3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2" fontId="2" fillId="5" borderId="72" xfId="0" applyNumberFormat="1" applyFont="1" applyFill="1" applyBorder="1" applyAlignment="1">
      <alignment horizontal="center" vertical="center"/>
    </xf>
    <xf numFmtId="0" fontId="4" fillId="0" borderId="24" xfId="0" applyFont="1" applyBorder="1"/>
    <xf numFmtId="0" fontId="7" fillId="5" borderId="18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/>
      <protection locked="0"/>
    </xf>
    <xf numFmtId="14" fontId="2" fillId="0" borderId="64" xfId="0" applyNumberFormat="1" applyFont="1" applyBorder="1" applyAlignment="1">
      <alignment horizontal="center" vertical="center"/>
    </xf>
    <xf numFmtId="14" fontId="2" fillId="0" borderId="63" xfId="0" applyNumberFormat="1" applyFont="1" applyBorder="1" applyAlignment="1">
      <alignment horizontal="center" vertical="center"/>
    </xf>
    <xf numFmtId="0" fontId="2" fillId="14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164" fontId="2" fillId="0" borderId="55" xfId="0" applyNumberFormat="1" applyFont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1" fontId="15" fillId="11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horizontal="left"/>
      <protection locked="0"/>
    </xf>
    <xf numFmtId="0" fontId="12" fillId="13" borderId="12" xfId="0" applyFont="1" applyFill="1" applyBorder="1" applyAlignment="1" applyProtection="1">
      <alignment horizontal="left" vertical="center"/>
      <protection locked="0"/>
    </xf>
    <xf numFmtId="0" fontId="3" fillId="7" borderId="3" xfId="0" applyFont="1" applyFill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3" fillId="13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19" fillId="13" borderId="16" xfId="2" applyFill="1" applyBorder="1" applyAlignment="1" applyProtection="1">
      <alignment horizontal="left" vertical="center"/>
      <protection locked="0"/>
    </xf>
    <xf numFmtId="0" fontId="12" fillId="13" borderId="16" xfId="0" applyFont="1" applyFill="1" applyBorder="1" applyAlignment="1" applyProtection="1">
      <alignment horizontal="left" vertical="center"/>
      <protection locked="0"/>
    </xf>
    <xf numFmtId="2" fontId="2" fillId="0" borderId="69" xfId="0" applyNumberFormat="1" applyFont="1" applyBorder="1" applyAlignment="1">
      <alignment horizontal="center" vertical="center"/>
    </xf>
    <xf numFmtId="2" fontId="2" fillId="0" borderId="67" xfId="0" applyNumberFormat="1" applyFont="1" applyBorder="1" applyAlignment="1">
      <alignment horizontal="center" vertical="center"/>
    </xf>
    <xf numFmtId="2" fontId="2" fillId="0" borderId="68" xfId="0" applyNumberFormat="1" applyFont="1" applyBorder="1" applyAlignment="1">
      <alignment horizontal="center" vertical="center"/>
    </xf>
    <xf numFmtId="2" fontId="2" fillId="0" borderId="66" xfId="0" applyNumberFormat="1" applyFont="1" applyBorder="1" applyAlignment="1">
      <alignment horizontal="center" vertical="center"/>
    </xf>
    <xf numFmtId="2" fontId="2" fillId="0" borderId="70" xfId="0" applyNumberFormat="1" applyFont="1" applyBorder="1" applyAlignment="1">
      <alignment horizontal="center" vertical="center"/>
    </xf>
    <xf numFmtId="14" fontId="4" fillId="10" borderId="0" xfId="0" applyNumberFormat="1" applyFont="1" applyFill="1" applyAlignment="1">
      <alignment horizontal="center"/>
    </xf>
    <xf numFmtId="49" fontId="4" fillId="10" borderId="0" xfId="0" applyNumberFormat="1" applyFont="1" applyFill="1" applyAlignment="1">
      <alignment horizontal="center"/>
    </xf>
    <xf numFmtId="49" fontId="16" fillId="7" borderId="0" xfId="0" applyNumberFormat="1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14" fontId="16" fillId="7" borderId="0" xfId="0" applyNumberFormat="1" applyFont="1" applyFill="1" applyAlignment="1">
      <alignment horizontal="center"/>
    </xf>
    <xf numFmtId="14" fontId="4" fillId="9" borderId="0" xfId="0" applyNumberFormat="1" applyFont="1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pivotCacheDefinition" Target="pivotCache/pivotCacheDefinition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pivotCacheDefinition" Target="pivotCache/pivotCacheDefinition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pivotCacheDefinition" Target="pivotCache/pivotCacheDefinition6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5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pivotCacheDefinition" Target="pivotCache/pivotCacheDefinition9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50800</xdr:rowOff>
    </xdr:from>
    <xdr:to>
      <xdr:col>2</xdr:col>
      <xdr:colOff>1296354</xdr:colOff>
      <xdr:row>0</xdr:row>
      <xdr:rowOff>749300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50800"/>
          <a:ext cx="2771670" cy="6953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469900</xdr:colOff>
          <xdr:row>21</xdr:row>
          <xdr:rowOff>12700</xdr:rowOff>
        </xdr:from>
        <xdr:to>
          <xdr:col>8</xdr:col>
          <xdr:colOff>406400</xdr:colOff>
          <xdr:row>21</xdr:row>
          <xdr:rowOff>241300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 pitchFamily="2" charset="0"/>
                  <a:cs typeface="Calibri" pitchFamily="2" charset="0"/>
                </a:rPr>
                <a:t>REFRESH</a:t>
              </a:r>
            </a:p>
            <a:p>
              <a:pPr algn="ctr" rtl="0">
                <a:defRPr sz="1000"/>
              </a:pPr>
              <a:endParaRPr lang="en-US" sz="1100" b="1" i="0" u="none" strike="noStrike" baseline="0">
                <a:solidFill>
                  <a:srgbClr val="0000FF"/>
                </a:solidFill>
                <a:latin typeface="Calibri" pitchFamily="2" charset="0"/>
                <a:cs typeface="Calibri" pitchFamily="2" charset="0"/>
              </a:endParaRPr>
            </a:p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FF"/>
                  </a:solidFill>
                  <a:latin typeface="Calibri" pitchFamily="2" charset="0"/>
                  <a:cs typeface="Calibri" pitchFamily="2" charset="0"/>
                </a:rPr>
                <a:t>REFRESH</a:t>
              </a:r>
            </a:p>
          </xdr:txBody>
        </xdr:sp>
        <xdr:clientData fPrintsWithSheet="0"/>
      </xdr:twoCellAnchor>
    </mc:Choice>
    <mc:Fallback/>
  </mc:AlternateContent>
  <xdr:twoCellAnchor>
    <xdr:from>
      <xdr:col>7</xdr:col>
      <xdr:colOff>63499</xdr:colOff>
      <xdr:row>18</xdr:row>
      <xdr:rowOff>52917</xdr:rowOff>
    </xdr:from>
    <xdr:to>
      <xdr:col>9</xdr:col>
      <xdr:colOff>338666</xdr:colOff>
      <xdr:row>19</xdr:row>
      <xdr:rowOff>222248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10916" y="5863167"/>
          <a:ext cx="1714500" cy="4762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0" cap="small" spc="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Click Refresh Button to update Summary</a:t>
          </a:r>
        </a:p>
      </xdr:txBody>
    </xdr:sp>
    <xdr:clientData/>
  </xdr:twoCellAnchor>
  <xdr:oneCellAnchor>
    <xdr:from>
      <xdr:col>11</xdr:col>
      <xdr:colOff>254000</xdr:colOff>
      <xdr:row>20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768417" y="6773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helinoxusa-my.sharepoint.com/personal/ted_helinoxusa_onmicrosoft_com/Documents/Helinox%20USA/Helinox%20Shared%20Folders/~~Spring%202023/Programs/Fall/Price%20List/S23%20Outdoor_Tactical_Line%20Price%20List_Target%20Price%20HUSA%20Model.xlsx?450B169E" TargetMode="External"/><Relationship Id="rId1" Type="http://schemas.openxmlformats.org/officeDocument/2006/relationships/externalLinkPath" Target="file:///450B169E/S23%20Outdoor_Tactical_Line%20Price%20List_Target%20Price%20HUSA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SA"/>
      <sheetName val="HTS Lookup"/>
      <sheetName val="HINC Costing Sheet"/>
    </sheetNames>
    <sheetDataSet>
      <sheetData sheetId="0" refreshError="1"/>
      <sheetData sheetId="1" refreshError="1"/>
      <sheetData sheetId="2" refreshError="1">
        <row r="2">
          <cell r="C2" t="str">
            <v>Item Code</v>
          </cell>
          <cell r="D2" t="str">
            <v>UPC</v>
          </cell>
          <cell r="E2" t="str">
            <v>Category</v>
          </cell>
          <cell r="F2" t="str">
            <v>Line</v>
          </cell>
          <cell r="G2" t="str">
            <v>COO</v>
          </cell>
          <cell r="H2" t="str">
            <v>Line Up</v>
          </cell>
          <cell r="I2" t="str">
            <v>2022 Status</v>
          </cell>
          <cell r="J2" t="str">
            <v>2023 HUSA HEMA
Line Up</v>
          </cell>
          <cell r="K2" t="str">
            <v>가격 필요</v>
          </cell>
          <cell r="L2" t="str">
            <v>Product</v>
          </cell>
          <cell r="M2" t="str">
            <v>Skin Color</v>
          </cell>
          <cell r="N2" t="str">
            <v>Frame Color</v>
          </cell>
          <cell r="O2" t="str">
            <v>Factory</v>
          </cell>
          <cell r="P2" t="str">
            <v>21 Skin
&amp; Case</v>
          </cell>
          <cell r="Q2" t="str">
            <v>21 Pole</v>
          </cell>
          <cell r="R2" t="str">
            <v>21 
Package</v>
          </cell>
          <cell r="S2" t="str">
            <v>21 Total
Buy
(L+M+N+O)</v>
          </cell>
          <cell r="T2" t="str">
            <v>S21 T0
Round(Q*1.08)</v>
          </cell>
          <cell r="U2" t="str">
            <v>S21 
 T0</v>
          </cell>
          <cell r="V2" t="str">
            <v>22 Skin 
&amp; Case</v>
          </cell>
          <cell r="W2" t="str">
            <v>22 Pole</v>
          </cell>
          <cell r="X2" t="str">
            <v>ADD 
materials</v>
          </cell>
          <cell r="Y2" t="str">
            <v>22 
Package</v>
          </cell>
          <cell r="Z2" t="str">
            <v>22 Total
Buy
(L+M+N+O)</v>
          </cell>
          <cell r="AA2" t="str">
            <v>S22 T0
Round(Q*1.08)</v>
          </cell>
          <cell r="AB2" t="str">
            <v>T0 21 vs 22</v>
          </cell>
          <cell r="AC2" t="str">
            <v>23 Skin &amp; Case (SMS)</v>
          </cell>
          <cell r="AD2" t="str">
            <v>23 Pole</v>
          </cell>
          <cell r="AE2" t="str">
            <v>ADD materials</v>
          </cell>
          <cell r="AF2" t="str">
            <v>23 
Package</v>
          </cell>
          <cell r="AG2" t="str">
            <v>23 Total
Buy
(L+M+N+O)</v>
          </cell>
          <cell r="AH2" t="str">
            <v>S23 T0
Round(Q*1.08)</v>
          </cell>
          <cell r="AI2" t="str">
            <v>T0 22 vs 23</v>
          </cell>
          <cell r="AJ2" t="str">
            <v>S22 T1</v>
          </cell>
          <cell r="AK2" t="str">
            <v>S22
T1 Margin</v>
          </cell>
          <cell r="AL2" t="str">
            <v>S21 T1</v>
          </cell>
          <cell r="AM2" t="str">
            <v>S21
T1 Margin</v>
          </cell>
          <cell r="AN2" t="str">
            <v>T1 21 vs 22</v>
          </cell>
          <cell r="AO2" t="str">
            <v>S23 T1</v>
          </cell>
          <cell r="AP2" t="str">
            <v>S23
T1 Margin</v>
          </cell>
          <cell r="AQ2" t="str">
            <v>S22 T1</v>
          </cell>
          <cell r="AR2" t="str">
            <v>S22
T1 Margin</v>
          </cell>
          <cell r="AS2" t="str">
            <v>T1 22 vs 23</v>
          </cell>
        </row>
        <row r="3">
          <cell r="C3" t="str">
            <v>10001R1</v>
          </cell>
          <cell r="D3">
            <v>8809272093206</v>
          </cell>
          <cell r="E3" t="str">
            <v>Chair</v>
          </cell>
          <cell r="F3" t="str">
            <v>Outdoor</v>
          </cell>
          <cell r="G3" t="str">
            <v>VN</v>
          </cell>
          <cell r="H3" t="str">
            <v>All</v>
          </cell>
          <cell r="I3" t="str">
            <v>S22</v>
          </cell>
          <cell r="J3" t="str">
            <v>All</v>
          </cell>
          <cell r="K3" t="str">
            <v>O</v>
          </cell>
          <cell r="L3" t="str">
            <v>Chair One</v>
          </cell>
          <cell r="M3" t="str">
            <v>Black</v>
          </cell>
          <cell r="N3" t="str">
            <v>F14 Cyan Blue</v>
          </cell>
          <cell r="O3" t="str">
            <v>AT</v>
          </cell>
          <cell r="P3">
            <v>9.81</v>
          </cell>
          <cell r="Q3">
            <v>15.7</v>
          </cell>
          <cell r="R3">
            <v>0.28499999999999998</v>
          </cell>
          <cell r="S3">
            <v>25.794999999999998</v>
          </cell>
          <cell r="T3">
            <v>27.9</v>
          </cell>
          <cell r="U3">
            <v>27.9</v>
          </cell>
          <cell r="V3">
            <v>9.9700000000000006</v>
          </cell>
          <cell r="W3">
            <v>17.27</v>
          </cell>
          <cell r="Y3">
            <v>0.221</v>
          </cell>
          <cell r="Z3">
            <v>27.461000000000002</v>
          </cell>
          <cell r="AA3">
            <v>29.7</v>
          </cell>
          <cell r="AB3">
            <v>6.4516129032258007E-2</v>
          </cell>
          <cell r="AC3">
            <v>11.664899999999999</v>
          </cell>
          <cell r="AD3">
            <v>18.329999999999998</v>
          </cell>
          <cell r="AF3">
            <v>0.442</v>
          </cell>
          <cell r="AG3">
            <v>30.436899999999998</v>
          </cell>
          <cell r="AH3">
            <v>32.9</v>
          </cell>
          <cell r="AI3">
            <v>0.1077441077441077</v>
          </cell>
          <cell r="AJ3">
            <v>36</v>
          </cell>
          <cell r="AK3">
            <v>0.23719444444444437</v>
          </cell>
          <cell r="AL3">
            <v>35.75</v>
          </cell>
          <cell r="AM3">
            <v>0.27846153846153854</v>
          </cell>
          <cell r="AN3">
            <v>6.9444444444444198E-3</v>
          </cell>
          <cell r="AO3">
            <v>40</v>
          </cell>
          <cell r="AP3">
            <v>0.23907750000000005</v>
          </cell>
          <cell r="AQ3">
            <v>36</v>
          </cell>
          <cell r="AR3">
            <v>0.23719444444444437</v>
          </cell>
          <cell r="AS3">
            <v>9.9999999999999978E-2</v>
          </cell>
        </row>
        <row r="4">
          <cell r="C4">
            <v>10038</v>
          </cell>
          <cell r="D4">
            <v>8809584136400</v>
          </cell>
          <cell r="E4" t="str">
            <v>Chair</v>
          </cell>
          <cell r="F4" t="str">
            <v>Outdoor</v>
          </cell>
          <cell r="G4" t="str">
            <v>VN</v>
          </cell>
          <cell r="H4" t="str">
            <v>XC Sports</v>
          </cell>
          <cell r="I4" t="str">
            <v>S22</v>
          </cell>
          <cell r="J4" t="str">
            <v>Drop</v>
          </cell>
          <cell r="K4" t="str">
            <v>X</v>
          </cell>
          <cell r="L4" t="str">
            <v>Chair One</v>
          </cell>
          <cell r="M4" t="str">
            <v>All Black</v>
          </cell>
          <cell r="N4" t="str">
            <v>F10 Black</v>
          </cell>
          <cell r="O4" t="str">
            <v>AT</v>
          </cell>
          <cell r="P4">
            <v>9.81</v>
          </cell>
          <cell r="Q4">
            <v>15.7</v>
          </cell>
          <cell r="R4">
            <v>0.28499999999999998</v>
          </cell>
          <cell r="S4">
            <v>25.794999999999998</v>
          </cell>
          <cell r="T4">
            <v>27.9</v>
          </cell>
          <cell r="U4">
            <v>27.9</v>
          </cell>
          <cell r="V4">
            <v>9.9700000000000006</v>
          </cell>
          <cell r="W4">
            <v>17.27</v>
          </cell>
          <cell r="Y4">
            <v>0.221</v>
          </cell>
          <cell r="Z4">
            <v>27.461000000000002</v>
          </cell>
          <cell r="AA4">
            <v>29.7</v>
          </cell>
          <cell r="AB4">
            <v>6.4516129032258007E-2</v>
          </cell>
          <cell r="AJ4">
            <v>36</v>
          </cell>
          <cell r="AK4">
            <v>0.23719444444444437</v>
          </cell>
          <cell r="AL4">
            <v>35.75</v>
          </cell>
          <cell r="AM4">
            <v>0.27846153846153854</v>
          </cell>
          <cell r="AN4">
            <v>6.9444444444444198E-3</v>
          </cell>
        </row>
        <row r="5">
          <cell r="C5" t="str">
            <v>10007R2</v>
          </cell>
          <cell r="D5">
            <v>8809668410013</v>
          </cell>
          <cell r="E5" t="str">
            <v>Chair</v>
          </cell>
          <cell r="F5" t="str">
            <v>Outdoor</v>
          </cell>
          <cell r="G5" t="str">
            <v>VN</v>
          </cell>
          <cell r="H5" t="str">
            <v>All</v>
          </cell>
          <cell r="I5" t="str">
            <v>S22</v>
          </cell>
          <cell r="J5" t="str">
            <v>All</v>
          </cell>
          <cell r="K5" t="str">
            <v>O</v>
          </cell>
          <cell r="L5" t="str">
            <v>Chair One</v>
          </cell>
          <cell r="M5" t="str">
            <v>Coyote Tan</v>
          </cell>
          <cell r="N5" t="str">
            <v>F10 Black</v>
          </cell>
          <cell r="O5" t="str">
            <v>AT</v>
          </cell>
          <cell r="P5">
            <v>9.81</v>
          </cell>
          <cell r="Q5">
            <v>15.7</v>
          </cell>
          <cell r="R5">
            <v>0.28499999999999998</v>
          </cell>
          <cell r="S5">
            <v>25.794999999999998</v>
          </cell>
          <cell r="T5">
            <v>27.9</v>
          </cell>
          <cell r="U5">
            <v>27.9</v>
          </cell>
          <cell r="V5">
            <v>10</v>
          </cell>
          <cell r="W5">
            <v>17.27</v>
          </cell>
          <cell r="Y5">
            <v>0.221</v>
          </cell>
          <cell r="Z5">
            <v>27.491</v>
          </cell>
          <cell r="AA5">
            <v>29.7</v>
          </cell>
          <cell r="AB5">
            <v>6.4516129032258007E-2</v>
          </cell>
          <cell r="AC5">
            <v>11.7</v>
          </cell>
          <cell r="AD5">
            <v>18.329999999999998</v>
          </cell>
          <cell r="AF5">
            <v>0.442</v>
          </cell>
          <cell r="AG5">
            <v>30.471999999999998</v>
          </cell>
          <cell r="AH5">
            <v>32.9</v>
          </cell>
          <cell r="AI5">
            <v>0.1077441077441077</v>
          </cell>
          <cell r="AJ5">
            <v>36</v>
          </cell>
          <cell r="AK5">
            <v>0.23636111111111113</v>
          </cell>
          <cell r="AL5">
            <v>35.75</v>
          </cell>
          <cell r="AM5">
            <v>0.27846153846153854</v>
          </cell>
          <cell r="AN5">
            <v>6.9444444444444198E-3</v>
          </cell>
          <cell r="AO5">
            <v>40</v>
          </cell>
          <cell r="AP5">
            <v>0.23820000000000008</v>
          </cell>
          <cell r="AQ5">
            <v>36</v>
          </cell>
          <cell r="AR5">
            <v>0.23636111111111113</v>
          </cell>
          <cell r="AS5">
            <v>9.9999999999999978E-2</v>
          </cell>
        </row>
        <row r="6">
          <cell r="C6">
            <v>10028</v>
          </cell>
          <cell r="D6">
            <v>8809584135366</v>
          </cell>
          <cell r="E6" t="str">
            <v>Chair</v>
          </cell>
          <cell r="F6" t="str">
            <v>Outdoor</v>
          </cell>
          <cell r="G6" t="str">
            <v>VN</v>
          </cell>
          <cell r="H6" t="str">
            <v>All</v>
          </cell>
          <cell r="I6" t="str">
            <v>S22</v>
          </cell>
          <cell r="J6" t="str">
            <v>All</v>
          </cell>
          <cell r="K6" t="str">
            <v>O</v>
          </cell>
          <cell r="L6" t="str">
            <v>Chair One</v>
          </cell>
          <cell r="M6" t="str">
            <v>Forest Green</v>
          </cell>
          <cell r="N6" t="str">
            <v>F11 Steel Grey</v>
          </cell>
          <cell r="O6" t="str">
            <v>AT</v>
          </cell>
          <cell r="P6">
            <v>9.81</v>
          </cell>
          <cell r="Q6">
            <v>15.7</v>
          </cell>
          <cell r="R6">
            <v>0.28499999999999998</v>
          </cell>
          <cell r="S6">
            <v>25.794999999999998</v>
          </cell>
          <cell r="T6">
            <v>27.9</v>
          </cell>
          <cell r="U6">
            <v>27.9</v>
          </cell>
          <cell r="V6">
            <v>10</v>
          </cell>
          <cell r="W6">
            <v>17.27</v>
          </cell>
          <cell r="Y6">
            <v>0.221</v>
          </cell>
          <cell r="Z6">
            <v>27.491</v>
          </cell>
          <cell r="AA6">
            <v>29.7</v>
          </cell>
          <cell r="AB6">
            <v>6.4516129032258007E-2</v>
          </cell>
          <cell r="AC6">
            <v>11.7</v>
          </cell>
          <cell r="AD6">
            <v>18.329999999999998</v>
          </cell>
          <cell r="AF6">
            <v>0.442</v>
          </cell>
          <cell r="AG6">
            <v>30.471999999999998</v>
          </cell>
          <cell r="AH6">
            <v>32.9</v>
          </cell>
          <cell r="AI6">
            <v>0.1077441077441077</v>
          </cell>
          <cell r="AJ6">
            <v>36</v>
          </cell>
          <cell r="AK6">
            <v>0.23636111111111113</v>
          </cell>
          <cell r="AL6">
            <v>35.75</v>
          </cell>
          <cell r="AM6">
            <v>0.27846153846153854</v>
          </cell>
          <cell r="AN6">
            <v>6.9444444444444198E-3</v>
          </cell>
          <cell r="AO6">
            <v>40</v>
          </cell>
          <cell r="AP6">
            <v>0.23820000000000008</v>
          </cell>
          <cell r="AQ6">
            <v>36</v>
          </cell>
          <cell r="AR6">
            <v>0.23636111111111113</v>
          </cell>
          <cell r="AS6">
            <v>9.9999999999999978E-2</v>
          </cell>
        </row>
        <row r="7">
          <cell r="C7">
            <v>10030</v>
          </cell>
          <cell r="D7">
            <v>8809584135380</v>
          </cell>
          <cell r="E7" t="str">
            <v>Chair</v>
          </cell>
          <cell r="F7" t="str">
            <v>Outdoor</v>
          </cell>
          <cell r="G7" t="str">
            <v>VN</v>
          </cell>
          <cell r="H7" t="str">
            <v>All</v>
          </cell>
          <cell r="I7" t="str">
            <v>S22</v>
          </cell>
          <cell r="J7" t="str">
            <v>All</v>
          </cell>
          <cell r="K7" t="str">
            <v>O</v>
          </cell>
          <cell r="L7" t="str">
            <v>Chair One</v>
          </cell>
          <cell r="M7" t="str">
            <v>Blue Block</v>
          </cell>
          <cell r="N7" t="str">
            <v>F08 Navy</v>
          </cell>
          <cell r="O7" t="str">
            <v>AT</v>
          </cell>
          <cell r="P7">
            <v>9.81</v>
          </cell>
          <cell r="Q7">
            <v>15.7</v>
          </cell>
          <cell r="R7">
            <v>0.28499999999999998</v>
          </cell>
          <cell r="S7">
            <v>25.794999999999998</v>
          </cell>
          <cell r="T7">
            <v>27.9</v>
          </cell>
          <cell r="U7">
            <v>27.9</v>
          </cell>
          <cell r="V7">
            <v>10</v>
          </cell>
          <cell r="W7">
            <v>17.27</v>
          </cell>
          <cell r="Y7">
            <v>0.221</v>
          </cell>
          <cell r="Z7">
            <v>27.491</v>
          </cell>
          <cell r="AA7">
            <v>29.7</v>
          </cell>
          <cell r="AB7">
            <v>6.4516129032258007E-2</v>
          </cell>
          <cell r="AC7">
            <v>11.7</v>
          </cell>
          <cell r="AD7">
            <v>18.329999999999998</v>
          </cell>
          <cell r="AF7">
            <v>0.442</v>
          </cell>
          <cell r="AG7">
            <v>30.471999999999998</v>
          </cell>
          <cell r="AH7">
            <v>32.9</v>
          </cell>
          <cell r="AI7">
            <v>0.1077441077441077</v>
          </cell>
          <cell r="AJ7">
            <v>36</v>
          </cell>
          <cell r="AK7">
            <v>0.23636111111111113</v>
          </cell>
          <cell r="AL7">
            <v>35.75</v>
          </cell>
          <cell r="AM7">
            <v>0.27846153846153854</v>
          </cell>
          <cell r="AN7">
            <v>6.9444444444444198E-3</v>
          </cell>
          <cell r="AO7">
            <v>40</v>
          </cell>
          <cell r="AP7">
            <v>0.23820000000000008</v>
          </cell>
          <cell r="AQ7">
            <v>36</v>
          </cell>
          <cell r="AR7">
            <v>0.23636111111111113</v>
          </cell>
          <cell r="AS7">
            <v>9.9999999999999978E-2</v>
          </cell>
        </row>
        <row r="8">
          <cell r="C8">
            <v>10039</v>
          </cell>
          <cell r="D8">
            <v>8809668414936</v>
          </cell>
          <cell r="E8" t="str">
            <v>Chair</v>
          </cell>
          <cell r="F8" t="str">
            <v>Outdoor</v>
          </cell>
          <cell r="G8" t="str">
            <v>VN</v>
          </cell>
          <cell r="H8" t="str">
            <v>-</v>
          </cell>
          <cell r="I8" t="str">
            <v>Drop</v>
          </cell>
          <cell r="J8" t="str">
            <v>Drop</v>
          </cell>
          <cell r="K8" t="str">
            <v>X</v>
          </cell>
          <cell r="L8" t="str">
            <v>Chair One</v>
          </cell>
          <cell r="M8" t="str">
            <v>Scarlet/Iron Block</v>
          </cell>
          <cell r="N8" t="str">
            <v>F11 Steel Grey</v>
          </cell>
          <cell r="O8" t="str">
            <v>AT</v>
          </cell>
          <cell r="P8">
            <v>9.81</v>
          </cell>
          <cell r="Q8">
            <v>15.7</v>
          </cell>
          <cell r="R8">
            <v>0.28499999999999998</v>
          </cell>
          <cell r="S8">
            <v>25.794999999999998</v>
          </cell>
          <cell r="T8">
            <v>27.9</v>
          </cell>
          <cell r="U8">
            <v>27.9</v>
          </cell>
          <cell r="V8">
            <v>10</v>
          </cell>
          <cell r="W8">
            <v>17.27</v>
          </cell>
          <cell r="Y8">
            <v>0.221</v>
          </cell>
          <cell r="Z8">
            <v>27.491</v>
          </cell>
          <cell r="AA8">
            <v>29.7</v>
          </cell>
          <cell r="AB8">
            <v>6.4516129032258007E-2</v>
          </cell>
          <cell r="AJ8">
            <v>36</v>
          </cell>
          <cell r="AK8">
            <v>0.23636111111111113</v>
          </cell>
          <cell r="AL8">
            <v>35.75</v>
          </cell>
          <cell r="AM8">
            <v>0.27846153846153854</v>
          </cell>
          <cell r="AN8">
            <v>6.9444444444444198E-3</v>
          </cell>
        </row>
        <row r="9">
          <cell r="C9" t="str">
            <v>10004R3</v>
          </cell>
          <cell r="D9">
            <v>8809759238984</v>
          </cell>
          <cell r="E9" t="str">
            <v>Chair</v>
          </cell>
          <cell r="F9" t="str">
            <v>Outdoor</v>
          </cell>
          <cell r="G9" t="str">
            <v>VN</v>
          </cell>
          <cell r="H9" t="str">
            <v>-</v>
          </cell>
          <cell r="I9" t="str">
            <v>Drop</v>
          </cell>
          <cell r="J9" t="str">
            <v>Drop</v>
          </cell>
          <cell r="K9" t="str">
            <v>X</v>
          </cell>
          <cell r="L9" t="str">
            <v>Chair One</v>
          </cell>
          <cell r="M9" t="str">
            <v>Multicam</v>
          </cell>
          <cell r="N9" t="str">
            <v>F10 Black</v>
          </cell>
          <cell r="O9" t="str">
            <v>AT</v>
          </cell>
          <cell r="P9">
            <v>14.02</v>
          </cell>
          <cell r="Q9">
            <v>15.7</v>
          </cell>
          <cell r="R9">
            <v>0.28499999999999998</v>
          </cell>
          <cell r="S9">
            <v>30.004999999999999</v>
          </cell>
          <cell r="T9">
            <v>32.4</v>
          </cell>
          <cell r="U9">
            <v>32.4</v>
          </cell>
          <cell r="V9">
            <v>13.84</v>
          </cell>
          <cell r="W9">
            <v>17.27</v>
          </cell>
          <cell r="Y9">
            <v>0.221</v>
          </cell>
          <cell r="Z9">
            <v>31.331</v>
          </cell>
          <cell r="AA9">
            <v>33.799999999999997</v>
          </cell>
          <cell r="AB9">
            <v>4.3209876543209846E-2</v>
          </cell>
          <cell r="AJ9">
            <v>42.38</v>
          </cell>
          <cell r="AK9">
            <v>0.26071260028315246</v>
          </cell>
          <cell r="AL9">
            <v>42.38</v>
          </cell>
          <cell r="AM9">
            <v>0.29200094384143471</v>
          </cell>
          <cell r="AN9">
            <v>0</v>
          </cell>
        </row>
        <row r="10">
          <cell r="C10">
            <v>10042</v>
          </cell>
          <cell r="D10">
            <v>8809668414967</v>
          </cell>
          <cell r="E10" t="str">
            <v>Chair</v>
          </cell>
          <cell r="F10" t="str">
            <v>Outdoor</v>
          </cell>
          <cell r="G10" t="str">
            <v>VN</v>
          </cell>
          <cell r="H10" t="str">
            <v>All</v>
          </cell>
          <cell r="I10" t="str">
            <v>S22</v>
          </cell>
          <cell r="J10" t="str">
            <v>Drop</v>
          </cell>
          <cell r="K10" t="str">
            <v>X</v>
          </cell>
          <cell r="L10" t="str">
            <v>Chair One</v>
          </cell>
          <cell r="M10" t="str">
            <v>Tie Dye</v>
          </cell>
          <cell r="N10" t="str">
            <v>F12 Orange</v>
          </cell>
          <cell r="O10" t="str">
            <v>AT</v>
          </cell>
          <cell r="P10">
            <v>9.89</v>
          </cell>
          <cell r="Q10">
            <v>15.7</v>
          </cell>
          <cell r="R10">
            <v>0.28499999999999998</v>
          </cell>
          <cell r="S10">
            <v>25.875</v>
          </cell>
          <cell r="T10">
            <v>27.9</v>
          </cell>
          <cell r="U10">
            <v>27.9</v>
          </cell>
          <cell r="V10">
            <v>10.039999999999999</v>
          </cell>
          <cell r="W10">
            <v>17.27</v>
          </cell>
          <cell r="Y10">
            <v>0.221</v>
          </cell>
          <cell r="Z10">
            <v>27.530999999999999</v>
          </cell>
          <cell r="AA10">
            <v>29.7</v>
          </cell>
          <cell r="AB10">
            <v>6.4516129032258007E-2</v>
          </cell>
          <cell r="AJ10">
            <v>37</v>
          </cell>
          <cell r="AK10">
            <v>0.25591891891891894</v>
          </cell>
          <cell r="AL10">
            <v>37</v>
          </cell>
          <cell r="AM10">
            <v>0.30067567567567566</v>
          </cell>
          <cell r="AN10">
            <v>0</v>
          </cell>
        </row>
        <row r="11">
          <cell r="C11">
            <v>10049</v>
          </cell>
          <cell r="D11">
            <v>8809759232005</v>
          </cell>
          <cell r="E11" t="str">
            <v>Chair</v>
          </cell>
          <cell r="F11" t="str">
            <v>Outdoor</v>
          </cell>
          <cell r="G11" t="str">
            <v>VN</v>
          </cell>
          <cell r="H11" t="str">
            <v>All</v>
          </cell>
          <cell r="I11" t="str">
            <v>S22</v>
          </cell>
          <cell r="J11" t="str">
            <v>Drop</v>
          </cell>
          <cell r="K11" t="str">
            <v>X</v>
          </cell>
          <cell r="L11" t="str">
            <v>Chair One</v>
          </cell>
          <cell r="M11" t="str">
            <v>Black/Khaki/Purple Color Block</v>
          </cell>
          <cell r="N11" t="str">
            <v>F10 Black</v>
          </cell>
          <cell r="O11" t="str">
            <v>AT</v>
          </cell>
          <cell r="V11">
            <v>10.14</v>
          </cell>
          <cell r="W11">
            <v>17.27</v>
          </cell>
          <cell r="Y11">
            <v>0.221</v>
          </cell>
          <cell r="Z11">
            <v>27.631</v>
          </cell>
          <cell r="AA11">
            <v>29.8</v>
          </cell>
          <cell r="AJ11">
            <v>36</v>
          </cell>
          <cell r="AK11">
            <v>0.23247222222222219</v>
          </cell>
        </row>
        <row r="12">
          <cell r="C12">
            <v>10305</v>
          </cell>
          <cell r="D12">
            <v>8809759232029</v>
          </cell>
          <cell r="E12" t="str">
            <v>Chair</v>
          </cell>
          <cell r="F12" t="str">
            <v>Outdoor</v>
          </cell>
          <cell r="G12" t="str">
            <v>VN</v>
          </cell>
          <cell r="H12" t="str">
            <v>All</v>
          </cell>
          <cell r="I12" t="str">
            <v>S22</v>
          </cell>
          <cell r="J12" t="str">
            <v>All</v>
          </cell>
          <cell r="K12" t="str">
            <v>O</v>
          </cell>
          <cell r="L12" t="str">
            <v>Chair One</v>
          </cell>
          <cell r="M12" t="str">
            <v>Blue Bandanna Quilt</v>
          </cell>
          <cell r="N12" t="str">
            <v>F10 Black</v>
          </cell>
          <cell r="O12" t="str">
            <v>AT</v>
          </cell>
          <cell r="V12">
            <v>11.43</v>
          </cell>
          <cell r="W12">
            <v>17.27</v>
          </cell>
          <cell r="Y12">
            <v>0.221</v>
          </cell>
          <cell r="Z12">
            <v>28.920999999999999</v>
          </cell>
          <cell r="AA12">
            <v>31.2</v>
          </cell>
          <cell r="AC12">
            <v>13.373099999999999</v>
          </cell>
          <cell r="AD12">
            <v>18.329999999999998</v>
          </cell>
          <cell r="AF12">
            <v>0.442</v>
          </cell>
          <cell r="AG12">
            <v>32.145099999999999</v>
          </cell>
          <cell r="AH12">
            <v>34.700000000000003</v>
          </cell>
          <cell r="AI12">
            <v>0.11217948717948723</v>
          </cell>
          <cell r="AJ12">
            <v>36</v>
          </cell>
          <cell r="AK12">
            <v>0.19663888888888892</v>
          </cell>
          <cell r="AO12">
            <v>42.5</v>
          </cell>
          <cell r="AP12">
            <v>0.24364470588235299</v>
          </cell>
          <cell r="AQ12">
            <v>36</v>
          </cell>
          <cell r="AR12">
            <v>0.19663888888888892</v>
          </cell>
          <cell r="AS12">
            <v>0.15294117647058825</v>
          </cell>
        </row>
        <row r="13">
          <cell r="C13">
            <v>10307</v>
          </cell>
          <cell r="D13">
            <v>8809759233040</v>
          </cell>
          <cell r="E13" t="str">
            <v>Chair</v>
          </cell>
          <cell r="F13" t="str">
            <v>Outdoor</v>
          </cell>
          <cell r="G13" t="str">
            <v>VN</v>
          </cell>
          <cell r="H13" t="str">
            <v>-</v>
          </cell>
          <cell r="I13" t="str">
            <v>Drop</v>
          </cell>
          <cell r="J13" t="str">
            <v>Drop</v>
          </cell>
          <cell r="K13" t="str">
            <v>X</v>
          </cell>
          <cell r="L13" t="str">
            <v>Chair One</v>
          </cell>
          <cell r="M13" t="str">
            <v>Red Bandanna Quilt</v>
          </cell>
          <cell r="N13" t="str">
            <v>F10 Black</v>
          </cell>
          <cell r="O13" t="str">
            <v>AT</v>
          </cell>
          <cell r="V13">
            <v>11.43</v>
          </cell>
          <cell r="W13">
            <v>17.27</v>
          </cell>
          <cell r="Y13">
            <v>0.221</v>
          </cell>
          <cell r="Z13">
            <v>28.920999999999999</v>
          </cell>
          <cell r="AA13">
            <v>31.2</v>
          </cell>
          <cell r="AJ13">
            <v>36</v>
          </cell>
          <cell r="AK13">
            <v>0.19663888888888892</v>
          </cell>
        </row>
        <row r="14">
          <cell r="C14">
            <v>10306</v>
          </cell>
          <cell r="D14">
            <v>8809759233033</v>
          </cell>
          <cell r="E14" t="str">
            <v>Chair</v>
          </cell>
          <cell r="F14" t="str">
            <v>Outdoor</v>
          </cell>
          <cell r="G14" t="str">
            <v>VN</v>
          </cell>
          <cell r="H14" t="str">
            <v>All</v>
          </cell>
          <cell r="I14" t="str">
            <v>S23</v>
          </cell>
          <cell r="J14" t="str">
            <v>Drop</v>
          </cell>
          <cell r="K14" t="str">
            <v>O</v>
          </cell>
          <cell r="L14" t="str">
            <v>Chair One</v>
          </cell>
          <cell r="M14" t="str">
            <v>Charcoal</v>
          </cell>
          <cell r="N14" t="str">
            <v>F11 Steel Grey</v>
          </cell>
          <cell r="O14" t="str">
            <v>AT</v>
          </cell>
          <cell r="V14">
            <v>9.82</v>
          </cell>
          <cell r="W14">
            <v>17.27</v>
          </cell>
          <cell r="Y14">
            <v>0.221</v>
          </cell>
          <cell r="Z14">
            <v>27.311</v>
          </cell>
          <cell r="AA14">
            <v>29.5</v>
          </cell>
          <cell r="AC14">
            <v>11.704000000000001</v>
          </cell>
          <cell r="AD14">
            <v>18.333499999999997</v>
          </cell>
          <cell r="AF14">
            <v>0.442</v>
          </cell>
          <cell r="AG14">
            <v>30.479499999999998</v>
          </cell>
          <cell r="AH14">
            <v>32.9</v>
          </cell>
          <cell r="AI14">
            <v>0.11525423728813555</v>
          </cell>
          <cell r="AJ14">
            <v>36</v>
          </cell>
          <cell r="AK14">
            <v>0.24136111111111114</v>
          </cell>
          <cell r="AO14">
            <v>40</v>
          </cell>
          <cell r="AP14">
            <v>0.23801250000000007</v>
          </cell>
          <cell r="AQ14">
            <v>36</v>
          </cell>
          <cell r="AR14">
            <v>0.24136111111111114</v>
          </cell>
          <cell r="AS14">
            <v>9.9999999999999978E-2</v>
          </cell>
        </row>
        <row r="15">
          <cell r="C15">
            <v>10313</v>
          </cell>
          <cell r="D15">
            <v>8809837840269</v>
          </cell>
          <cell r="E15" t="str">
            <v>Chair</v>
          </cell>
          <cell r="F15" t="str">
            <v>Outdoor</v>
          </cell>
          <cell r="G15" t="str">
            <v>VN</v>
          </cell>
          <cell r="H15" t="str">
            <v>All</v>
          </cell>
          <cell r="I15" t="str">
            <v>S23</v>
          </cell>
          <cell r="J15" t="str">
            <v>All</v>
          </cell>
          <cell r="K15" t="str">
            <v>O</v>
          </cell>
          <cell r="L15" t="str">
            <v>Chair One</v>
          </cell>
          <cell r="M15" t="str">
            <v>Black Tie Dye</v>
          </cell>
          <cell r="N15" t="str">
            <v>F10 Black</v>
          </cell>
          <cell r="O15" t="str">
            <v>AT</v>
          </cell>
          <cell r="W15">
            <v>17.27</v>
          </cell>
          <cell r="AC15">
            <v>12.824</v>
          </cell>
          <cell r="AD15">
            <v>18.333499999999997</v>
          </cell>
          <cell r="AF15">
            <v>0.442</v>
          </cell>
          <cell r="AG15">
            <v>31.599499999999999</v>
          </cell>
          <cell r="AH15">
            <v>34.1</v>
          </cell>
          <cell r="AO15">
            <v>41.5</v>
          </cell>
          <cell r="AP15">
            <v>0.23856626506024103</v>
          </cell>
        </row>
        <row r="16">
          <cell r="C16">
            <v>10314</v>
          </cell>
          <cell r="D16">
            <v>8809837840276</v>
          </cell>
          <cell r="E16" t="str">
            <v>Chair</v>
          </cell>
          <cell r="F16" t="str">
            <v>Outdoor</v>
          </cell>
          <cell r="G16" t="str">
            <v>VN</v>
          </cell>
          <cell r="H16" t="str">
            <v>All</v>
          </cell>
          <cell r="I16" t="str">
            <v>S23</v>
          </cell>
          <cell r="J16" t="str">
            <v>All</v>
          </cell>
          <cell r="K16" t="str">
            <v>O</v>
          </cell>
          <cell r="L16" t="str">
            <v>Chair One</v>
          </cell>
          <cell r="M16" t="str">
            <v>Multi Block 2023 (TBD)</v>
          </cell>
          <cell r="N16" t="str">
            <v>F10 Black</v>
          </cell>
          <cell r="O16" t="str">
            <v>AT</v>
          </cell>
          <cell r="W16">
            <v>17.27</v>
          </cell>
          <cell r="AC16">
            <v>12.051200000000001</v>
          </cell>
          <cell r="AD16">
            <v>18.333499999999997</v>
          </cell>
          <cell r="AF16">
            <v>0.442</v>
          </cell>
          <cell r="AG16">
            <v>30.826699999999999</v>
          </cell>
          <cell r="AH16">
            <v>33.299999999999997</v>
          </cell>
          <cell r="AO16">
            <v>40</v>
          </cell>
          <cell r="AP16">
            <v>0.22933250000000005</v>
          </cell>
        </row>
        <row r="17">
          <cell r="C17">
            <v>10315</v>
          </cell>
          <cell r="D17">
            <v>8809837840283</v>
          </cell>
          <cell r="E17" t="str">
            <v>Chair</v>
          </cell>
          <cell r="F17" t="str">
            <v>Outdoor</v>
          </cell>
          <cell r="G17" t="str">
            <v>VN</v>
          </cell>
          <cell r="H17" t="str">
            <v>All</v>
          </cell>
          <cell r="I17" t="str">
            <v>S23</v>
          </cell>
          <cell r="J17" t="str">
            <v>All</v>
          </cell>
          <cell r="K17" t="str">
            <v>O</v>
          </cell>
          <cell r="L17" t="str">
            <v>Chair One</v>
          </cell>
          <cell r="M17" t="str">
            <v>Rainbow Bandanna Quilt</v>
          </cell>
          <cell r="N17" t="str">
            <v>F10 Black</v>
          </cell>
          <cell r="O17" t="str">
            <v>AT</v>
          </cell>
          <cell r="W17">
            <v>17.27</v>
          </cell>
          <cell r="AC17">
            <v>13.37</v>
          </cell>
          <cell r="AD17">
            <v>18.333499999999997</v>
          </cell>
          <cell r="AF17">
            <v>0.442</v>
          </cell>
          <cell r="AG17">
            <v>32.145499999999998</v>
          </cell>
          <cell r="AH17">
            <v>34.700000000000003</v>
          </cell>
          <cell r="AO17">
            <v>42.5</v>
          </cell>
          <cell r="AP17">
            <v>0.24363529411764706</v>
          </cell>
        </row>
        <row r="18">
          <cell r="C18" t="str">
            <v>12601R1</v>
          </cell>
          <cell r="D18">
            <v>8809272096610</v>
          </cell>
          <cell r="E18" t="str">
            <v>Chair</v>
          </cell>
          <cell r="F18" t="str">
            <v>Outdoor</v>
          </cell>
          <cell r="G18" t="str">
            <v>VN</v>
          </cell>
          <cell r="H18" t="str">
            <v>-</v>
          </cell>
          <cell r="I18" t="str">
            <v>Drop</v>
          </cell>
          <cell r="J18" t="str">
            <v>All</v>
          </cell>
          <cell r="K18" t="str">
            <v>O</v>
          </cell>
          <cell r="L18" t="str">
            <v>Chair One Mini</v>
          </cell>
          <cell r="M18" t="str">
            <v>Black</v>
          </cell>
          <cell r="N18" t="str">
            <v>F14 Cyan Blue</v>
          </cell>
          <cell r="O18" t="str">
            <v>AT</v>
          </cell>
          <cell r="P18">
            <v>8.6300000000000008</v>
          </cell>
          <cell r="Q18">
            <v>10.7</v>
          </cell>
          <cell r="R18">
            <v>0.28499999999999998</v>
          </cell>
          <cell r="S18">
            <v>19.614999999999998</v>
          </cell>
          <cell r="T18">
            <v>21.2</v>
          </cell>
          <cell r="U18">
            <v>21.2</v>
          </cell>
          <cell r="V18">
            <v>8.89</v>
          </cell>
          <cell r="W18">
            <v>11.77</v>
          </cell>
          <cell r="Y18">
            <v>0.221</v>
          </cell>
          <cell r="Z18">
            <v>20.881</v>
          </cell>
          <cell r="AA18">
            <v>22.6</v>
          </cell>
          <cell r="AB18">
            <v>6.60377358490567E-2</v>
          </cell>
          <cell r="AC18">
            <v>10.401300000000001</v>
          </cell>
          <cell r="AD18">
            <v>12.559999999999999</v>
          </cell>
          <cell r="AF18">
            <v>0.442</v>
          </cell>
          <cell r="AG18">
            <v>23.403300000000002</v>
          </cell>
          <cell r="AH18">
            <v>25.3</v>
          </cell>
          <cell r="AI18">
            <v>0.11946902654867242</v>
          </cell>
          <cell r="AJ18">
            <v>26.5</v>
          </cell>
          <cell r="AK18">
            <v>0.21203773584905661</v>
          </cell>
          <cell r="AL18">
            <v>26</v>
          </cell>
          <cell r="AM18">
            <v>0.24557692307692314</v>
          </cell>
          <cell r="AN18">
            <v>1.8867924528301883E-2</v>
          </cell>
          <cell r="AO18">
            <v>31</v>
          </cell>
          <cell r="AP18">
            <v>0.24505483870967737</v>
          </cell>
          <cell r="AQ18">
            <v>26.5</v>
          </cell>
          <cell r="AR18">
            <v>0.21203773584905661</v>
          </cell>
          <cell r="AS18">
            <v>0.14516129032258063</v>
          </cell>
        </row>
        <row r="19">
          <cell r="C19">
            <v>12639</v>
          </cell>
          <cell r="D19">
            <v>8809668418071</v>
          </cell>
          <cell r="E19" t="str">
            <v>Chair</v>
          </cell>
          <cell r="F19" t="str">
            <v>Outdoor</v>
          </cell>
          <cell r="G19" t="str">
            <v>VN</v>
          </cell>
          <cell r="H19" t="str">
            <v>-</v>
          </cell>
          <cell r="I19" t="str">
            <v>Drop</v>
          </cell>
          <cell r="J19" t="str">
            <v>Drop</v>
          </cell>
          <cell r="K19" t="str">
            <v>X</v>
          </cell>
          <cell r="L19" t="str">
            <v>Chair One Mini</v>
          </cell>
          <cell r="M19" t="str">
            <v>Tie Dye</v>
          </cell>
          <cell r="N19" t="str">
            <v>F12 Orange</v>
          </cell>
          <cell r="O19" t="str">
            <v>AT</v>
          </cell>
          <cell r="P19">
            <v>8.6300000000000008</v>
          </cell>
          <cell r="Q19">
            <v>10.7</v>
          </cell>
          <cell r="R19">
            <v>0.28499999999999998</v>
          </cell>
          <cell r="S19">
            <v>19.614999999999998</v>
          </cell>
          <cell r="T19">
            <v>21.2</v>
          </cell>
          <cell r="U19">
            <v>21.2</v>
          </cell>
          <cell r="V19">
            <v>8.74</v>
          </cell>
          <cell r="W19">
            <v>11.77</v>
          </cell>
          <cell r="Y19">
            <v>0.221</v>
          </cell>
          <cell r="Z19">
            <v>20.730999999999998</v>
          </cell>
          <cell r="AA19">
            <v>22.4</v>
          </cell>
          <cell r="AB19">
            <v>5.6603773584905648E-2</v>
          </cell>
          <cell r="AJ19">
            <v>27</v>
          </cell>
          <cell r="AK19">
            <v>0.23218518518518527</v>
          </cell>
          <cell r="AL19">
            <v>27</v>
          </cell>
          <cell r="AM19">
            <v>0.27351851851851861</v>
          </cell>
          <cell r="AN19">
            <v>0</v>
          </cell>
        </row>
        <row r="20">
          <cell r="C20" t="str">
            <v>12619R3</v>
          </cell>
          <cell r="D20">
            <v>8809759239004</v>
          </cell>
          <cell r="E20" t="str">
            <v>Chair</v>
          </cell>
          <cell r="F20" t="str">
            <v>Outdoor</v>
          </cell>
          <cell r="G20" t="str">
            <v>VN</v>
          </cell>
          <cell r="H20" t="str">
            <v>-</v>
          </cell>
          <cell r="I20" t="str">
            <v>Drop</v>
          </cell>
          <cell r="J20" t="str">
            <v>Drop</v>
          </cell>
          <cell r="K20" t="str">
            <v>X</v>
          </cell>
          <cell r="L20" t="str">
            <v>Chair One Mini</v>
          </cell>
          <cell r="M20" t="str">
            <v>Multicam</v>
          </cell>
          <cell r="N20" t="str">
            <v>F10 Black</v>
          </cell>
          <cell r="O20" t="str">
            <v>AT</v>
          </cell>
          <cell r="P20">
            <v>10.8</v>
          </cell>
          <cell r="Q20">
            <v>10.7</v>
          </cell>
          <cell r="R20">
            <v>0.28499999999999998</v>
          </cell>
          <cell r="S20">
            <v>21.785</v>
          </cell>
          <cell r="T20">
            <v>23.5</v>
          </cell>
          <cell r="U20">
            <v>28.2</v>
          </cell>
          <cell r="V20">
            <v>10.84</v>
          </cell>
          <cell r="W20">
            <v>11.77</v>
          </cell>
          <cell r="Y20">
            <v>0.221</v>
          </cell>
          <cell r="Z20">
            <v>22.831</v>
          </cell>
          <cell r="AA20">
            <v>24.7</v>
          </cell>
          <cell r="AB20">
            <v>5.1063829787234116E-2</v>
          </cell>
          <cell r="AJ20">
            <v>30.7</v>
          </cell>
          <cell r="AK20">
            <v>0.25631921824104231</v>
          </cell>
          <cell r="AL20">
            <v>29.55</v>
          </cell>
          <cell r="AM20">
            <v>0.26277495769881554</v>
          </cell>
          <cell r="AN20">
            <v>3.7459283387622055E-2</v>
          </cell>
        </row>
        <row r="21">
          <cell r="C21">
            <v>12641</v>
          </cell>
          <cell r="D21">
            <v>8809837840252</v>
          </cell>
          <cell r="E21" t="str">
            <v>Chair</v>
          </cell>
          <cell r="F21" t="str">
            <v>Outdoor</v>
          </cell>
          <cell r="G21" t="str">
            <v>VN</v>
          </cell>
          <cell r="H21" t="str">
            <v>All</v>
          </cell>
          <cell r="I21" t="str">
            <v>S23</v>
          </cell>
          <cell r="J21" t="str">
            <v>All</v>
          </cell>
          <cell r="K21" t="str">
            <v>O</v>
          </cell>
          <cell r="L21" t="str">
            <v>Chair One Mini</v>
          </cell>
          <cell r="M21" t="str">
            <v>Rainbow Bandana Quilt</v>
          </cell>
          <cell r="N21" t="str">
            <v>F10 Black</v>
          </cell>
          <cell r="O21" t="str">
            <v>AT</v>
          </cell>
          <cell r="W21">
            <v>11.77</v>
          </cell>
          <cell r="AC21">
            <v>10.796800000000001</v>
          </cell>
          <cell r="AD21">
            <v>12.558499999999999</v>
          </cell>
          <cell r="AF21">
            <v>0.442</v>
          </cell>
          <cell r="AG21">
            <v>23.7973</v>
          </cell>
          <cell r="AH21">
            <v>25.7</v>
          </cell>
          <cell r="AO21">
            <v>31.5</v>
          </cell>
          <cell r="AP21">
            <v>0.24453015873015871</v>
          </cell>
        </row>
        <row r="22">
          <cell r="C22" t="str">
            <v>10051R1</v>
          </cell>
          <cell r="D22">
            <v>8809272092155</v>
          </cell>
          <cell r="E22" t="str">
            <v>Chair</v>
          </cell>
          <cell r="F22" t="str">
            <v>Outdoor</v>
          </cell>
          <cell r="G22" t="str">
            <v>VN</v>
          </cell>
          <cell r="H22" t="str">
            <v>-</v>
          </cell>
          <cell r="I22" t="str">
            <v>Drop</v>
          </cell>
          <cell r="J22" t="str">
            <v>Drop</v>
          </cell>
          <cell r="K22" t="str">
            <v>X</v>
          </cell>
          <cell r="L22" t="str">
            <v>Chair One L</v>
          </cell>
          <cell r="M22" t="str">
            <v>Black</v>
          </cell>
          <cell r="N22" t="str">
            <v>F14 Cyan Blue</v>
          </cell>
          <cell r="O22" t="str">
            <v>AT</v>
          </cell>
          <cell r="P22">
            <v>11.32</v>
          </cell>
          <cell r="Q22">
            <v>19.3</v>
          </cell>
          <cell r="R22">
            <v>0.28499999999999998</v>
          </cell>
          <cell r="S22">
            <v>30.905000000000001</v>
          </cell>
          <cell r="T22">
            <v>33.4</v>
          </cell>
          <cell r="U22">
            <v>33.700000000000003</v>
          </cell>
          <cell r="V22">
            <v>11.62</v>
          </cell>
          <cell r="W22">
            <v>21.23</v>
          </cell>
          <cell r="Y22">
            <v>0.221</v>
          </cell>
          <cell r="Z22">
            <v>33.070999999999998</v>
          </cell>
          <cell r="AA22">
            <v>35.700000000000003</v>
          </cell>
          <cell r="AB22">
            <v>6.8862275449101951E-2</v>
          </cell>
          <cell r="AJ22">
            <v>43</v>
          </cell>
          <cell r="AK22">
            <v>0.23090697674418614</v>
          </cell>
          <cell r="AL22">
            <v>41.9</v>
          </cell>
          <cell r="AM22">
            <v>0.26241050119331732</v>
          </cell>
          <cell r="AN22">
            <v>2.5581395348837188E-2</v>
          </cell>
        </row>
        <row r="23">
          <cell r="C23" t="str">
            <v>10054R2</v>
          </cell>
          <cell r="D23">
            <v>8809668411461</v>
          </cell>
          <cell r="E23" t="str">
            <v>Chair</v>
          </cell>
          <cell r="F23" t="str">
            <v>Outdoor</v>
          </cell>
          <cell r="G23" t="str">
            <v>VN</v>
          </cell>
          <cell r="H23" t="str">
            <v>-</v>
          </cell>
          <cell r="I23" t="str">
            <v>Drop</v>
          </cell>
          <cell r="J23" t="str">
            <v>Drop</v>
          </cell>
          <cell r="K23" t="str">
            <v>X</v>
          </cell>
          <cell r="L23" t="str">
            <v>Chair One L</v>
          </cell>
          <cell r="M23" t="str">
            <v>Coyote Tan</v>
          </cell>
          <cell r="N23" t="str">
            <v>F10 Black</v>
          </cell>
          <cell r="O23" t="str">
            <v>AT</v>
          </cell>
          <cell r="P23">
            <v>11.32</v>
          </cell>
          <cell r="Q23">
            <v>19.3</v>
          </cell>
          <cell r="R23">
            <v>0.28499999999999998</v>
          </cell>
          <cell r="S23">
            <v>30.905000000000001</v>
          </cell>
          <cell r="T23">
            <v>33.4</v>
          </cell>
          <cell r="U23">
            <v>33.700000000000003</v>
          </cell>
          <cell r="V23">
            <v>11.62</v>
          </cell>
          <cell r="W23">
            <v>21.23</v>
          </cell>
          <cell r="Y23">
            <v>0.221</v>
          </cell>
          <cell r="Z23">
            <v>33.070999999999998</v>
          </cell>
          <cell r="AA23">
            <v>35.700000000000003</v>
          </cell>
          <cell r="AB23">
            <v>6.8862275449101951E-2</v>
          </cell>
          <cell r="AJ23">
            <v>43</v>
          </cell>
          <cell r="AK23">
            <v>0.23090697674418614</v>
          </cell>
          <cell r="AL23">
            <v>41.9</v>
          </cell>
          <cell r="AM23">
            <v>0.26241050119331732</v>
          </cell>
          <cell r="AN23">
            <v>2.5581395348837188E-2</v>
          </cell>
        </row>
        <row r="24">
          <cell r="C24" t="str">
            <v>10076R1</v>
          </cell>
          <cell r="D24">
            <v>8809272092193</v>
          </cell>
          <cell r="E24" t="str">
            <v>Chair</v>
          </cell>
          <cell r="F24" t="str">
            <v>Outdoor</v>
          </cell>
          <cell r="G24" t="str">
            <v>VN</v>
          </cell>
          <cell r="H24" t="str">
            <v>All</v>
          </cell>
          <cell r="I24" t="str">
            <v>S22</v>
          </cell>
          <cell r="J24" t="str">
            <v>All</v>
          </cell>
          <cell r="K24" t="str">
            <v>O</v>
          </cell>
          <cell r="L24" t="str">
            <v>Chair One XL</v>
          </cell>
          <cell r="M24" t="str">
            <v>Black</v>
          </cell>
          <cell r="N24" t="str">
            <v>F14 Cyan Blue</v>
          </cell>
          <cell r="O24" t="str">
            <v>AT</v>
          </cell>
          <cell r="P24">
            <v>13.5</v>
          </cell>
          <cell r="Q24">
            <v>24</v>
          </cell>
          <cell r="R24">
            <v>0.28499999999999998</v>
          </cell>
          <cell r="S24">
            <v>37.784999999999997</v>
          </cell>
          <cell r="T24">
            <v>40.799999999999997</v>
          </cell>
          <cell r="U24">
            <v>40.799999999999997</v>
          </cell>
          <cell r="V24">
            <v>13.35</v>
          </cell>
          <cell r="W24">
            <v>26.4</v>
          </cell>
          <cell r="Y24">
            <v>0.221</v>
          </cell>
          <cell r="Z24">
            <v>39.970999999999997</v>
          </cell>
          <cell r="AA24">
            <v>43.2</v>
          </cell>
          <cell r="AB24">
            <v>5.8823529411764941E-2</v>
          </cell>
          <cell r="AC24">
            <v>15.619499999999999</v>
          </cell>
          <cell r="AD24">
            <v>27.919999999999998</v>
          </cell>
          <cell r="AF24">
            <v>0.442</v>
          </cell>
          <cell r="AG24">
            <v>43.981499999999997</v>
          </cell>
          <cell r="AH24">
            <v>47.5</v>
          </cell>
          <cell r="AI24">
            <v>9.9537037037036979E-2</v>
          </cell>
          <cell r="AJ24">
            <v>52.5</v>
          </cell>
          <cell r="AK24">
            <v>0.23864761904761911</v>
          </cell>
          <cell r="AL24">
            <v>50.4</v>
          </cell>
          <cell r="AM24">
            <v>0.25029761904761905</v>
          </cell>
          <cell r="AN24">
            <v>4.0000000000000036E-2</v>
          </cell>
          <cell r="AO24">
            <v>58</v>
          </cell>
          <cell r="AP24">
            <v>0.24169827586206905</v>
          </cell>
          <cell r="AQ24">
            <v>52.5</v>
          </cell>
          <cell r="AR24">
            <v>0.23864761904761911</v>
          </cell>
          <cell r="AS24">
            <v>9.4827586206896575E-2</v>
          </cell>
        </row>
        <row r="25">
          <cell r="C25">
            <v>10093</v>
          </cell>
          <cell r="D25">
            <v>8809584135519</v>
          </cell>
          <cell r="E25" t="str">
            <v>Chair</v>
          </cell>
          <cell r="F25" t="str">
            <v>Outdoor</v>
          </cell>
          <cell r="G25" t="str">
            <v>VN</v>
          </cell>
          <cell r="H25" t="str">
            <v>All</v>
          </cell>
          <cell r="I25" t="str">
            <v>S22</v>
          </cell>
          <cell r="J25" t="str">
            <v>All</v>
          </cell>
          <cell r="K25" t="str">
            <v>O</v>
          </cell>
          <cell r="L25" t="str">
            <v>Chair One XL</v>
          </cell>
          <cell r="M25" t="str">
            <v>Blue Block</v>
          </cell>
          <cell r="N25" t="str">
            <v>F08 Navy</v>
          </cell>
          <cell r="O25" t="str">
            <v>AT</v>
          </cell>
          <cell r="P25">
            <v>13.5</v>
          </cell>
          <cell r="Q25">
            <v>24</v>
          </cell>
          <cell r="R25">
            <v>0.28499999999999998</v>
          </cell>
          <cell r="S25">
            <v>37.784999999999997</v>
          </cell>
          <cell r="T25">
            <v>40.799999999999997</v>
          </cell>
          <cell r="U25">
            <v>40.799999999999997</v>
          </cell>
          <cell r="V25">
            <v>13.35</v>
          </cell>
          <cell r="W25">
            <v>26.4</v>
          </cell>
          <cell r="Y25">
            <v>0.221</v>
          </cell>
          <cell r="Z25">
            <v>39.970999999999997</v>
          </cell>
          <cell r="AA25">
            <v>43.2</v>
          </cell>
          <cell r="AB25">
            <v>5.8823529411764941E-2</v>
          </cell>
          <cell r="AC25">
            <v>15.619499999999999</v>
          </cell>
          <cell r="AD25">
            <v>27.919999999999998</v>
          </cell>
          <cell r="AF25">
            <v>0.442</v>
          </cell>
          <cell r="AG25">
            <v>43.981499999999997</v>
          </cell>
          <cell r="AH25">
            <v>47.5</v>
          </cell>
          <cell r="AI25">
            <v>9.9537037037036979E-2</v>
          </cell>
          <cell r="AJ25">
            <v>52.5</v>
          </cell>
          <cell r="AK25">
            <v>0.23864761904761911</v>
          </cell>
          <cell r="AL25">
            <v>50.4</v>
          </cell>
          <cell r="AM25">
            <v>0.25029761904761905</v>
          </cell>
          <cell r="AN25">
            <v>4.0000000000000036E-2</v>
          </cell>
          <cell r="AO25">
            <v>58</v>
          </cell>
          <cell r="AP25">
            <v>0.24169827586206905</v>
          </cell>
          <cell r="AQ25">
            <v>52.5</v>
          </cell>
          <cell r="AR25">
            <v>0.23864761904761911</v>
          </cell>
          <cell r="AS25">
            <v>9.4827586206896575E-2</v>
          </cell>
        </row>
        <row r="26">
          <cell r="C26" t="str">
            <v>10079R2</v>
          </cell>
          <cell r="D26">
            <v>8809668411478</v>
          </cell>
          <cell r="E26" t="str">
            <v>Chair</v>
          </cell>
          <cell r="F26" t="str">
            <v>Outdoor</v>
          </cell>
          <cell r="G26" t="str">
            <v>VN</v>
          </cell>
          <cell r="H26" t="str">
            <v>-</v>
          </cell>
          <cell r="I26" t="str">
            <v>Drop</v>
          </cell>
          <cell r="J26" t="str">
            <v>All</v>
          </cell>
          <cell r="K26" t="str">
            <v>O</v>
          </cell>
          <cell r="L26" t="str">
            <v>Chair One XL</v>
          </cell>
          <cell r="M26" t="str">
            <v>Coyote Tan</v>
          </cell>
          <cell r="N26" t="str">
            <v>F10 Black</v>
          </cell>
          <cell r="O26" t="str">
            <v>AT</v>
          </cell>
          <cell r="P26">
            <v>13.5</v>
          </cell>
          <cell r="Q26">
            <v>24</v>
          </cell>
          <cell r="R26">
            <v>0.28499999999999998</v>
          </cell>
          <cell r="S26">
            <v>37.784999999999997</v>
          </cell>
          <cell r="T26">
            <v>40.799999999999997</v>
          </cell>
          <cell r="U26">
            <v>40.799999999999997</v>
          </cell>
          <cell r="V26">
            <v>13.35</v>
          </cell>
          <cell r="W26">
            <v>26.4</v>
          </cell>
          <cell r="Y26">
            <v>0.221</v>
          </cell>
          <cell r="Z26">
            <v>39.970999999999997</v>
          </cell>
          <cell r="AA26">
            <v>43.2</v>
          </cell>
          <cell r="AB26">
            <v>5.8823529411764941E-2</v>
          </cell>
          <cell r="AC26">
            <v>15.619499999999999</v>
          </cell>
          <cell r="AD26">
            <v>27.919999999999998</v>
          </cell>
          <cell r="AF26">
            <v>0.442</v>
          </cell>
          <cell r="AG26">
            <v>43.981499999999997</v>
          </cell>
          <cell r="AH26">
            <v>47.5</v>
          </cell>
          <cell r="AI26">
            <v>9.9537037037036979E-2</v>
          </cell>
          <cell r="AJ26">
            <v>52.5</v>
          </cell>
          <cell r="AK26">
            <v>0.23864761904761911</v>
          </cell>
          <cell r="AL26">
            <v>50.4</v>
          </cell>
          <cell r="AM26">
            <v>0.25029761904761905</v>
          </cell>
          <cell r="AN26">
            <v>4.0000000000000036E-2</v>
          </cell>
          <cell r="AO26">
            <v>58</v>
          </cell>
          <cell r="AP26">
            <v>0.24169827586206905</v>
          </cell>
          <cell r="AQ26">
            <v>52.5</v>
          </cell>
          <cell r="AR26">
            <v>0.23864761904761911</v>
          </cell>
          <cell r="AS26">
            <v>9.4827586206896575E-2</v>
          </cell>
        </row>
        <row r="27">
          <cell r="C27">
            <v>10098</v>
          </cell>
          <cell r="D27">
            <v>8809668415070</v>
          </cell>
          <cell r="E27" t="str">
            <v>Chair</v>
          </cell>
          <cell r="F27" t="str">
            <v>Outdoor</v>
          </cell>
          <cell r="G27" t="str">
            <v>VN</v>
          </cell>
          <cell r="H27" t="str">
            <v>-</v>
          </cell>
          <cell r="I27" t="str">
            <v>Drop</v>
          </cell>
          <cell r="J27" t="str">
            <v>Drop</v>
          </cell>
          <cell r="K27" t="str">
            <v>X</v>
          </cell>
          <cell r="L27" t="str">
            <v>Chair One XL</v>
          </cell>
          <cell r="M27" t="str">
            <v>Scarlet/Iron Block</v>
          </cell>
          <cell r="N27" t="str">
            <v>F11 Steel Grey</v>
          </cell>
          <cell r="O27" t="str">
            <v>AT</v>
          </cell>
          <cell r="P27">
            <v>13.5</v>
          </cell>
          <cell r="Q27">
            <v>24</v>
          </cell>
          <cell r="R27">
            <v>0.28499999999999998</v>
          </cell>
          <cell r="S27">
            <v>37.784999999999997</v>
          </cell>
          <cell r="T27">
            <v>40.799999999999997</v>
          </cell>
          <cell r="U27">
            <v>40.799999999999997</v>
          </cell>
          <cell r="V27">
            <v>13.35</v>
          </cell>
          <cell r="W27">
            <v>26.4</v>
          </cell>
          <cell r="Y27">
            <v>0.221</v>
          </cell>
          <cell r="Z27">
            <v>39.970999999999997</v>
          </cell>
          <cell r="AA27">
            <v>43.2</v>
          </cell>
          <cell r="AB27">
            <v>5.8823529411764941E-2</v>
          </cell>
          <cell r="AJ27">
            <v>52.5</v>
          </cell>
          <cell r="AK27">
            <v>0.23864761904761911</v>
          </cell>
          <cell r="AL27">
            <v>50.4</v>
          </cell>
          <cell r="AM27">
            <v>0.25029761904761905</v>
          </cell>
          <cell r="AN27">
            <v>4.0000000000000036E-2</v>
          </cell>
        </row>
        <row r="28">
          <cell r="C28" t="str">
            <v>12851R2</v>
          </cell>
          <cell r="D28">
            <v>8809759232081</v>
          </cell>
          <cell r="E28" t="str">
            <v>Chair</v>
          </cell>
          <cell r="F28" t="str">
            <v>Outdoor</v>
          </cell>
          <cell r="G28" t="str">
            <v>VN</v>
          </cell>
          <cell r="H28" t="str">
            <v>All</v>
          </cell>
          <cell r="I28" t="str">
            <v>S22</v>
          </cell>
          <cell r="J28" t="str">
            <v>All</v>
          </cell>
          <cell r="K28" t="str">
            <v>O</v>
          </cell>
          <cell r="L28" t="str">
            <v>Chair Two_R2</v>
          </cell>
          <cell r="M28" t="str">
            <v>Black</v>
          </cell>
          <cell r="N28" t="str">
            <v>F14 Cyan Blue</v>
          </cell>
          <cell r="O28" t="str">
            <v>AT</v>
          </cell>
          <cell r="P28">
            <v>11.95</v>
          </cell>
          <cell r="Q28">
            <v>19.399999999999999</v>
          </cell>
          <cell r="R28">
            <v>0.28999999999999998</v>
          </cell>
          <cell r="S28">
            <v>31.639999999999997</v>
          </cell>
          <cell r="T28">
            <v>34.200000000000003</v>
          </cell>
          <cell r="U28">
            <v>34.200000000000003</v>
          </cell>
          <cell r="V28">
            <v>13.19</v>
          </cell>
          <cell r="W28">
            <v>21.34</v>
          </cell>
          <cell r="Y28">
            <v>0.221</v>
          </cell>
          <cell r="Z28">
            <v>34.750999999999998</v>
          </cell>
          <cell r="AA28">
            <v>37.5</v>
          </cell>
          <cell r="AB28">
            <v>9.6491228070175294E-2</v>
          </cell>
          <cell r="AC28">
            <v>15.432299999999998</v>
          </cell>
          <cell r="AD28">
            <v>22.61</v>
          </cell>
          <cell r="AF28">
            <v>0.442</v>
          </cell>
          <cell r="AG28">
            <v>38.484299999999998</v>
          </cell>
          <cell r="AH28">
            <v>41.6</v>
          </cell>
          <cell r="AI28">
            <v>0.10933333333333328</v>
          </cell>
          <cell r="AJ28">
            <v>46</v>
          </cell>
          <cell r="AK28">
            <v>0.24454347826086964</v>
          </cell>
          <cell r="AL28">
            <v>44.3</v>
          </cell>
          <cell r="AM28">
            <v>0.28577878103837473</v>
          </cell>
          <cell r="AN28">
            <v>3.6956521739130443E-2</v>
          </cell>
          <cell r="AO28">
            <v>50.5</v>
          </cell>
          <cell r="AP28">
            <v>0.23793465346534659</v>
          </cell>
          <cell r="AQ28">
            <v>46</v>
          </cell>
          <cell r="AR28">
            <v>0.24454347826086964</v>
          </cell>
          <cell r="AS28">
            <v>8.9108910891089077E-2</v>
          </cell>
        </row>
        <row r="29">
          <cell r="C29" t="str">
            <v>12882R1</v>
          </cell>
          <cell r="D29">
            <v>8809759232098</v>
          </cell>
          <cell r="E29" t="str">
            <v>Chair</v>
          </cell>
          <cell r="F29" t="str">
            <v>Outdoor</v>
          </cell>
          <cell r="G29" t="str">
            <v>VN</v>
          </cell>
          <cell r="H29" t="str">
            <v>All</v>
          </cell>
          <cell r="I29" t="str">
            <v>S22</v>
          </cell>
          <cell r="J29" t="str">
            <v>All</v>
          </cell>
          <cell r="K29" t="str">
            <v>O</v>
          </cell>
          <cell r="L29" t="str">
            <v>Chair Two_R1</v>
          </cell>
          <cell r="M29" t="str">
            <v>Blue Block</v>
          </cell>
          <cell r="N29" t="str">
            <v>F08 Navy</v>
          </cell>
          <cell r="O29" t="str">
            <v>AT</v>
          </cell>
          <cell r="P29">
            <v>11.95</v>
          </cell>
          <cell r="Q29">
            <v>19.399999999999999</v>
          </cell>
          <cell r="R29">
            <v>0.28999999999999998</v>
          </cell>
          <cell r="S29">
            <v>31.639999999999997</v>
          </cell>
          <cell r="T29">
            <v>34.200000000000003</v>
          </cell>
          <cell r="U29">
            <v>34.200000000000003</v>
          </cell>
          <cell r="V29">
            <v>13.19</v>
          </cell>
          <cell r="W29">
            <v>21.34</v>
          </cell>
          <cell r="Y29">
            <v>0.221</v>
          </cell>
          <cell r="Z29">
            <v>34.750999999999998</v>
          </cell>
          <cell r="AA29">
            <v>37.5</v>
          </cell>
          <cell r="AB29">
            <v>9.6491228070175294E-2</v>
          </cell>
          <cell r="AC29">
            <v>15.432299999999998</v>
          </cell>
          <cell r="AD29">
            <v>22.61</v>
          </cell>
          <cell r="AF29">
            <v>0.442</v>
          </cell>
          <cell r="AG29">
            <v>38.484299999999998</v>
          </cell>
          <cell r="AH29">
            <v>41.6</v>
          </cell>
          <cell r="AI29">
            <v>0.10933333333333328</v>
          </cell>
          <cell r="AJ29">
            <v>46</v>
          </cell>
          <cell r="AK29">
            <v>0.24454347826086964</v>
          </cell>
          <cell r="AL29">
            <v>44.3</v>
          </cell>
          <cell r="AM29">
            <v>0.28577878103837473</v>
          </cell>
          <cell r="AN29">
            <v>3.6956521739130443E-2</v>
          </cell>
          <cell r="AO29">
            <v>50.5</v>
          </cell>
          <cell r="AP29">
            <v>0.23793465346534659</v>
          </cell>
          <cell r="AQ29">
            <v>46</v>
          </cell>
          <cell r="AR29">
            <v>0.24454347826086964</v>
          </cell>
          <cell r="AS29">
            <v>8.9108910891089077E-2</v>
          </cell>
        </row>
        <row r="30">
          <cell r="C30" t="str">
            <v>12887R1</v>
          </cell>
          <cell r="D30">
            <v>8809759232104</v>
          </cell>
          <cell r="E30" t="str">
            <v>Chair</v>
          </cell>
          <cell r="F30" t="str">
            <v>Outdoor</v>
          </cell>
          <cell r="G30" t="str">
            <v>VN</v>
          </cell>
          <cell r="H30" t="str">
            <v>-</v>
          </cell>
          <cell r="I30" t="str">
            <v>Drop</v>
          </cell>
          <cell r="J30" t="str">
            <v>Drop</v>
          </cell>
          <cell r="K30" t="str">
            <v>X</v>
          </cell>
          <cell r="L30" t="str">
            <v>Chair Two_R1</v>
          </cell>
          <cell r="M30" t="str">
            <v>Scarlet/Iron Block</v>
          </cell>
          <cell r="N30" t="str">
            <v>F11 Steel Grey</v>
          </cell>
          <cell r="O30" t="str">
            <v>AT</v>
          </cell>
          <cell r="P30">
            <v>11.95</v>
          </cell>
          <cell r="Q30">
            <v>19.399999999999999</v>
          </cell>
          <cell r="R30">
            <v>0.28999999999999998</v>
          </cell>
          <cell r="S30">
            <v>31.639999999999997</v>
          </cell>
          <cell r="T30">
            <v>34.200000000000003</v>
          </cell>
          <cell r="U30">
            <v>34.200000000000003</v>
          </cell>
          <cell r="V30">
            <v>13.19</v>
          </cell>
          <cell r="W30">
            <v>21.34</v>
          </cell>
          <cell r="Y30">
            <v>0.221</v>
          </cell>
          <cell r="Z30">
            <v>34.750999999999998</v>
          </cell>
          <cell r="AA30">
            <v>37.5</v>
          </cell>
          <cell r="AB30">
            <v>9.6491228070175294E-2</v>
          </cell>
          <cell r="AJ30">
            <v>46</v>
          </cell>
          <cell r="AK30">
            <v>0.24454347826086964</v>
          </cell>
          <cell r="AL30">
            <v>44.3</v>
          </cell>
          <cell r="AM30">
            <v>0.28577878103837473</v>
          </cell>
          <cell r="AN30">
            <v>3.6956521739130443E-2</v>
          </cell>
        </row>
        <row r="31">
          <cell r="C31">
            <v>12893</v>
          </cell>
          <cell r="D31">
            <v>8809759232111</v>
          </cell>
          <cell r="E31" t="str">
            <v>Chair</v>
          </cell>
          <cell r="F31" t="str">
            <v>Outdoor</v>
          </cell>
          <cell r="G31" t="str">
            <v>VN</v>
          </cell>
          <cell r="H31" t="str">
            <v>All</v>
          </cell>
          <cell r="I31" t="str">
            <v>S22</v>
          </cell>
          <cell r="J31" t="str">
            <v>Drop</v>
          </cell>
          <cell r="K31" t="str">
            <v>X</v>
          </cell>
          <cell r="L31" t="str">
            <v>Chair Two</v>
          </cell>
          <cell r="M31" t="str">
            <v>Black/Khaki/Purple Color Block</v>
          </cell>
          <cell r="N31" t="str">
            <v>F10 Black</v>
          </cell>
          <cell r="O31" t="str">
            <v>AT</v>
          </cell>
          <cell r="V31">
            <v>13.23</v>
          </cell>
          <cell r="W31">
            <v>21.34</v>
          </cell>
          <cell r="Y31">
            <v>0.221</v>
          </cell>
          <cell r="Z31">
            <v>34.790999999999997</v>
          </cell>
          <cell r="AA31">
            <v>37.6</v>
          </cell>
          <cell r="AJ31">
            <v>46</v>
          </cell>
          <cell r="AK31">
            <v>0.2436739130434783</v>
          </cell>
        </row>
        <row r="32">
          <cell r="C32">
            <v>12894</v>
          </cell>
          <cell r="D32">
            <v>8809759232128</v>
          </cell>
          <cell r="E32" t="str">
            <v>Chair</v>
          </cell>
          <cell r="F32" t="str">
            <v>Outdoor</v>
          </cell>
          <cell r="G32" t="str">
            <v>VN</v>
          </cell>
          <cell r="H32" t="str">
            <v>All</v>
          </cell>
          <cell r="I32" t="str">
            <v>S22</v>
          </cell>
          <cell r="J32" t="str">
            <v>All</v>
          </cell>
          <cell r="K32" t="str">
            <v>O</v>
          </cell>
          <cell r="L32" t="str">
            <v>Chair Two</v>
          </cell>
          <cell r="M32" t="str">
            <v>Blue Bandanna Quilt</v>
          </cell>
          <cell r="N32" t="str">
            <v>F10 Black</v>
          </cell>
          <cell r="O32" t="str">
            <v>AT</v>
          </cell>
          <cell r="V32">
            <v>15.25</v>
          </cell>
          <cell r="W32">
            <v>21.34</v>
          </cell>
          <cell r="Y32">
            <v>0.221</v>
          </cell>
          <cell r="Z32">
            <v>36.811</v>
          </cell>
          <cell r="AA32">
            <v>39.799999999999997</v>
          </cell>
          <cell r="AC32">
            <v>17.842499999999998</v>
          </cell>
          <cell r="AD32">
            <v>22.61</v>
          </cell>
          <cell r="AF32">
            <v>0.442</v>
          </cell>
          <cell r="AG32">
            <v>40.894500000000001</v>
          </cell>
          <cell r="AH32">
            <v>44.2</v>
          </cell>
          <cell r="AI32">
            <v>0.11055276381909573</v>
          </cell>
          <cell r="AJ32">
            <v>46</v>
          </cell>
          <cell r="AK32">
            <v>0.19976086956521744</v>
          </cell>
          <cell r="AO32">
            <v>54</v>
          </cell>
          <cell r="AP32">
            <v>0.24269444444444443</v>
          </cell>
          <cell r="AQ32">
            <v>46</v>
          </cell>
          <cell r="AR32">
            <v>0.19976086956521744</v>
          </cell>
          <cell r="AS32">
            <v>0.14814814814814814</v>
          </cell>
        </row>
        <row r="33">
          <cell r="C33">
            <v>12896</v>
          </cell>
          <cell r="D33">
            <v>8809759233057</v>
          </cell>
          <cell r="E33" t="str">
            <v>Chair</v>
          </cell>
          <cell r="F33" t="str">
            <v>Outdoor</v>
          </cell>
          <cell r="G33" t="str">
            <v>VN</v>
          </cell>
          <cell r="H33" t="str">
            <v>-</v>
          </cell>
          <cell r="I33" t="str">
            <v>Drop</v>
          </cell>
          <cell r="J33" t="str">
            <v>Drop</v>
          </cell>
          <cell r="K33" t="str">
            <v>X</v>
          </cell>
          <cell r="L33" t="str">
            <v>Chair Two</v>
          </cell>
          <cell r="M33" t="str">
            <v>Red Bandanna Quilt</v>
          </cell>
          <cell r="N33" t="str">
            <v>F10 Black</v>
          </cell>
          <cell r="O33" t="str">
            <v>AT</v>
          </cell>
          <cell r="V33">
            <v>15.25</v>
          </cell>
          <cell r="W33">
            <v>21.34</v>
          </cell>
          <cell r="Y33">
            <v>0.221</v>
          </cell>
          <cell r="Z33">
            <v>36.811</v>
          </cell>
          <cell r="AA33">
            <v>39.799999999999997</v>
          </cell>
          <cell r="AJ33">
            <v>46</v>
          </cell>
          <cell r="AK33">
            <v>0.19976086956521744</v>
          </cell>
        </row>
        <row r="34">
          <cell r="C34">
            <v>12895</v>
          </cell>
          <cell r="D34">
            <v>8809759232074</v>
          </cell>
          <cell r="E34" t="str">
            <v>Chair</v>
          </cell>
          <cell r="F34" t="str">
            <v>Outdoor</v>
          </cell>
          <cell r="G34" t="str">
            <v>VN</v>
          </cell>
          <cell r="H34" t="str">
            <v>All</v>
          </cell>
          <cell r="I34" t="str">
            <v>S23</v>
          </cell>
          <cell r="J34" t="str">
            <v>Drop</v>
          </cell>
          <cell r="K34" t="str">
            <v>O</v>
          </cell>
          <cell r="L34" t="str">
            <v>Chair Two</v>
          </cell>
          <cell r="M34" t="str">
            <v>Charcoal</v>
          </cell>
          <cell r="N34" t="str">
            <v>F11 Steel Grey</v>
          </cell>
          <cell r="O34" t="str">
            <v>AT</v>
          </cell>
          <cell r="V34">
            <v>13.19</v>
          </cell>
          <cell r="W34">
            <v>21.34</v>
          </cell>
          <cell r="Y34">
            <v>0.221</v>
          </cell>
          <cell r="Z34">
            <v>34.750999999999998</v>
          </cell>
          <cell r="AA34">
            <v>37.5</v>
          </cell>
          <cell r="AC34">
            <v>15.43</v>
          </cell>
          <cell r="AD34">
            <v>22.606999999999999</v>
          </cell>
          <cell r="AF34">
            <v>0.442</v>
          </cell>
          <cell r="AG34">
            <v>38.478999999999999</v>
          </cell>
          <cell r="AH34">
            <v>41.6</v>
          </cell>
          <cell r="AI34">
            <v>0.10933333333333328</v>
          </cell>
          <cell r="AJ34">
            <v>46</v>
          </cell>
          <cell r="AK34">
            <v>0.24454347826086964</v>
          </cell>
          <cell r="AO34">
            <v>50.5</v>
          </cell>
          <cell r="AP34">
            <v>0.23803960396039603</v>
          </cell>
          <cell r="AQ34">
            <v>46</v>
          </cell>
          <cell r="AR34">
            <v>0.24454347826086964</v>
          </cell>
          <cell r="AS34">
            <v>8.9108910891089077E-2</v>
          </cell>
        </row>
        <row r="35">
          <cell r="C35">
            <v>13903</v>
          </cell>
          <cell r="D35">
            <v>8809837840290</v>
          </cell>
          <cell r="E35" t="str">
            <v>Chair</v>
          </cell>
          <cell r="F35" t="str">
            <v>Outdoor</v>
          </cell>
          <cell r="G35" t="str">
            <v>VN</v>
          </cell>
          <cell r="H35" t="str">
            <v>All</v>
          </cell>
          <cell r="I35" t="str">
            <v>S23</v>
          </cell>
          <cell r="J35" t="str">
            <v>All</v>
          </cell>
          <cell r="K35" t="str">
            <v>O</v>
          </cell>
          <cell r="L35" t="str">
            <v>Chair Two</v>
          </cell>
          <cell r="M35" t="str">
            <v>Black Tie Dye</v>
          </cell>
          <cell r="N35" t="str">
            <v>F10 Black</v>
          </cell>
          <cell r="O35" t="str">
            <v>AT</v>
          </cell>
          <cell r="W35">
            <v>21.34</v>
          </cell>
          <cell r="AC35">
            <v>16.84</v>
          </cell>
          <cell r="AD35">
            <v>22.606999999999999</v>
          </cell>
          <cell r="AF35">
            <v>0.442</v>
          </cell>
          <cell r="AG35">
            <v>39.889000000000003</v>
          </cell>
          <cell r="AH35">
            <v>43.1</v>
          </cell>
          <cell r="AO35">
            <v>52.5</v>
          </cell>
          <cell r="AP35">
            <v>0.24020952380952376</v>
          </cell>
        </row>
        <row r="36">
          <cell r="C36">
            <v>13904</v>
          </cell>
          <cell r="D36">
            <v>8809837840306</v>
          </cell>
          <cell r="E36" t="str">
            <v>Chair</v>
          </cell>
          <cell r="F36" t="str">
            <v>Outdoor</v>
          </cell>
          <cell r="G36" t="str">
            <v>VN</v>
          </cell>
          <cell r="H36" t="str">
            <v>All</v>
          </cell>
          <cell r="I36" t="str">
            <v>S23</v>
          </cell>
          <cell r="J36" t="str">
            <v>All</v>
          </cell>
          <cell r="K36" t="str">
            <v>O</v>
          </cell>
          <cell r="L36" t="str">
            <v>Chair Two</v>
          </cell>
          <cell r="M36" t="str">
            <v>Multi Block 2023 (TBD)</v>
          </cell>
          <cell r="N36" t="str">
            <v>F10 Black</v>
          </cell>
          <cell r="O36" t="str">
            <v>AT</v>
          </cell>
          <cell r="W36">
            <v>21.34</v>
          </cell>
          <cell r="AC36">
            <v>15.8</v>
          </cell>
          <cell r="AD36">
            <v>22.606999999999999</v>
          </cell>
          <cell r="AF36">
            <v>0.442</v>
          </cell>
          <cell r="AG36">
            <v>38.848999999999997</v>
          </cell>
          <cell r="AH36">
            <v>42</v>
          </cell>
          <cell r="AO36">
            <v>50.5</v>
          </cell>
          <cell r="AP36">
            <v>0.23071287128712881</v>
          </cell>
        </row>
        <row r="37">
          <cell r="C37">
            <v>13905</v>
          </cell>
          <cell r="D37">
            <v>8809837840313</v>
          </cell>
          <cell r="E37" t="str">
            <v>Chair</v>
          </cell>
          <cell r="F37" t="str">
            <v>Outdoor</v>
          </cell>
          <cell r="G37" t="str">
            <v>VN</v>
          </cell>
          <cell r="H37" t="str">
            <v>All</v>
          </cell>
          <cell r="I37" t="str">
            <v>S23</v>
          </cell>
          <cell r="J37" t="str">
            <v>All</v>
          </cell>
          <cell r="K37" t="str">
            <v>O</v>
          </cell>
          <cell r="L37" t="str">
            <v>Chair Two</v>
          </cell>
          <cell r="M37" t="str">
            <v>Rainbow Bandanna Quilt</v>
          </cell>
          <cell r="N37" t="str">
            <v>F10 Black</v>
          </cell>
          <cell r="O37" t="str">
            <v>AT</v>
          </cell>
          <cell r="W37">
            <v>21.34</v>
          </cell>
          <cell r="AC37">
            <v>17.84</v>
          </cell>
          <cell r="AD37">
            <v>22.606999999999999</v>
          </cell>
          <cell r="AF37">
            <v>0.442</v>
          </cell>
          <cell r="AG37">
            <v>40.889000000000003</v>
          </cell>
          <cell r="AH37">
            <v>44.2</v>
          </cell>
          <cell r="AO37">
            <v>54</v>
          </cell>
          <cell r="AP37">
            <v>0.24279629629629629</v>
          </cell>
        </row>
        <row r="38">
          <cell r="C38" t="str">
            <v>12886R1</v>
          </cell>
          <cell r="D38">
            <v>8809759238878</v>
          </cell>
          <cell r="E38" t="str">
            <v>Chair</v>
          </cell>
          <cell r="F38" t="str">
            <v>Outdoor</v>
          </cell>
          <cell r="G38" t="str">
            <v>VN</v>
          </cell>
          <cell r="H38" t="str">
            <v>XC Sports</v>
          </cell>
          <cell r="I38" t="str">
            <v>S22</v>
          </cell>
          <cell r="J38" t="str">
            <v>Drop</v>
          </cell>
          <cell r="K38" t="str">
            <v>X</v>
          </cell>
          <cell r="L38" t="str">
            <v>Chair Two</v>
          </cell>
          <cell r="M38" t="str">
            <v>All Black</v>
          </cell>
          <cell r="N38" t="str">
            <v>F10 Black</v>
          </cell>
          <cell r="O38" t="str">
            <v>AT</v>
          </cell>
          <cell r="V38">
            <v>13.19</v>
          </cell>
          <cell r="W38">
            <v>21.34</v>
          </cell>
          <cell r="Y38">
            <v>0.221</v>
          </cell>
          <cell r="Z38">
            <v>34.750999999999998</v>
          </cell>
          <cell r="AA38">
            <v>37.5</v>
          </cell>
          <cell r="AJ38">
            <v>46</v>
          </cell>
          <cell r="AK38">
            <v>0.24454347826086964</v>
          </cell>
        </row>
        <row r="39">
          <cell r="C39" t="str">
            <v>11101R2</v>
          </cell>
          <cell r="D39">
            <v>8809759232135</v>
          </cell>
          <cell r="E39" t="str">
            <v>Chair</v>
          </cell>
          <cell r="F39" t="str">
            <v>Outdoor</v>
          </cell>
          <cell r="G39" t="str">
            <v>VN</v>
          </cell>
          <cell r="H39" t="str">
            <v>All</v>
          </cell>
          <cell r="I39" t="str">
            <v>S22</v>
          </cell>
          <cell r="J39" t="str">
            <v>All</v>
          </cell>
          <cell r="K39" t="str">
            <v>O</v>
          </cell>
          <cell r="L39" t="str">
            <v>Sunset Chair_R2</v>
          </cell>
          <cell r="M39" t="str">
            <v>Black</v>
          </cell>
          <cell r="N39" t="str">
            <v>F14 Cyan Blue</v>
          </cell>
          <cell r="O39" t="str">
            <v>AT</v>
          </cell>
          <cell r="P39">
            <v>13.15</v>
          </cell>
          <cell r="Q39">
            <v>24.3</v>
          </cell>
          <cell r="R39">
            <v>0.28999999999999998</v>
          </cell>
          <cell r="S39">
            <v>37.74</v>
          </cell>
          <cell r="T39">
            <v>40.799999999999997</v>
          </cell>
          <cell r="U39">
            <v>40.799999999999997</v>
          </cell>
          <cell r="V39">
            <v>13.56</v>
          </cell>
          <cell r="W39">
            <v>26.73</v>
          </cell>
          <cell r="Y39">
            <v>0.221</v>
          </cell>
          <cell r="Z39">
            <v>40.510999999999996</v>
          </cell>
          <cell r="AA39">
            <v>43.8</v>
          </cell>
          <cell r="AB39">
            <v>7.3529411764705843E-2</v>
          </cell>
          <cell r="AC39">
            <v>15.8652</v>
          </cell>
          <cell r="AD39">
            <v>28.27</v>
          </cell>
          <cell r="AF39">
            <v>0.442</v>
          </cell>
          <cell r="AG39">
            <v>44.577199999999998</v>
          </cell>
          <cell r="AH39">
            <v>48.1</v>
          </cell>
          <cell r="AI39">
            <v>9.8173515981735182E-2</v>
          </cell>
          <cell r="AJ39">
            <v>53.8</v>
          </cell>
          <cell r="AK39">
            <v>0.24700743494423794</v>
          </cell>
          <cell r="AL39">
            <v>51.8</v>
          </cell>
          <cell r="AM39">
            <v>0.27142857142857135</v>
          </cell>
          <cell r="AN39">
            <v>3.7174721189591087E-2</v>
          </cell>
          <cell r="AO39">
            <v>59</v>
          </cell>
          <cell r="AP39">
            <v>0.24445423728813565</v>
          </cell>
          <cell r="AQ39">
            <v>53.8</v>
          </cell>
          <cell r="AR39">
            <v>0.24700743494423794</v>
          </cell>
          <cell r="AS39">
            <v>8.8135593220339037E-2</v>
          </cell>
        </row>
        <row r="40">
          <cell r="C40" t="str">
            <v>11172R1</v>
          </cell>
          <cell r="D40">
            <v>8809759232142</v>
          </cell>
          <cell r="E40" t="str">
            <v>Chair</v>
          </cell>
          <cell r="F40" t="str">
            <v>Outdoor</v>
          </cell>
          <cell r="G40" t="str">
            <v>VN</v>
          </cell>
          <cell r="H40" t="str">
            <v>-</v>
          </cell>
          <cell r="I40" t="str">
            <v>Drop</v>
          </cell>
          <cell r="J40" t="str">
            <v>Drop</v>
          </cell>
          <cell r="K40" t="str">
            <v>X</v>
          </cell>
          <cell r="L40" t="str">
            <v>Sunset Chair_R1</v>
          </cell>
          <cell r="M40" t="str">
            <v>All Black</v>
          </cell>
          <cell r="N40" t="str">
            <v>F10 Black</v>
          </cell>
          <cell r="O40" t="str">
            <v>AT</v>
          </cell>
          <cell r="P40">
            <v>13.15</v>
          </cell>
          <cell r="Q40">
            <v>24.3</v>
          </cell>
          <cell r="R40">
            <v>0.28999999999999998</v>
          </cell>
          <cell r="S40">
            <v>37.74</v>
          </cell>
          <cell r="T40">
            <v>40.799999999999997</v>
          </cell>
          <cell r="U40">
            <v>40.799999999999997</v>
          </cell>
          <cell r="V40">
            <v>13.56</v>
          </cell>
          <cell r="W40">
            <v>26.73</v>
          </cell>
          <cell r="Y40">
            <v>0.221</v>
          </cell>
          <cell r="Z40">
            <v>40.510999999999996</v>
          </cell>
          <cell r="AA40">
            <v>43.8</v>
          </cell>
          <cell r="AB40">
            <v>7.3529411764705843E-2</v>
          </cell>
          <cell r="AJ40">
            <v>53.8</v>
          </cell>
          <cell r="AK40">
            <v>0.24700743494423794</v>
          </cell>
          <cell r="AL40">
            <v>51.8</v>
          </cell>
          <cell r="AM40">
            <v>0.27142857142857135</v>
          </cell>
          <cell r="AN40">
            <v>3.7174721189591087E-2</v>
          </cell>
        </row>
        <row r="41">
          <cell r="C41" t="str">
            <v>11157R3</v>
          </cell>
          <cell r="D41">
            <v>8809759232159</v>
          </cell>
          <cell r="E41" t="str">
            <v>Chair</v>
          </cell>
          <cell r="F41" t="str">
            <v>Outdoor</v>
          </cell>
          <cell r="G41" t="str">
            <v>VN</v>
          </cell>
          <cell r="H41" t="str">
            <v>All</v>
          </cell>
          <cell r="I41" t="str">
            <v>S22</v>
          </cell>
          <cell r="J41" t="str">
            <v>All</v>
          </cell>
          <cell r="K41" t="str">
            <v>O</v>
          </cell>
          <cell r="L41" t="str">
            <v>Sunset Chair_R3</v>
          </cell>
          <cell r="M41" t="str">
            <v>Coyote Tan</v>
          </cell>
          <cell r="N41" t="str">
            <v>F10 Black</v>
          </cell>
          <cell r="O41" t="str">
            <v>AT</v>
          </cell>
          <cell r="P41">
            <v>13.15</v>
          </cell>
          <cell r="Q41">
            <v>24.3</v>
          </cell>
          <cell r="R41">
            <v>0.28999999999999998</v>
          </cell>
          <cell r="S41">
            <v>37.74</v>
          </cell>
          <cell r="T41">
            <v>40.799999999999997</v>
          </cell>
          <cell r="U41">
            <v>40.799999999999997</v>
          </cell>
          <cell r="V41">
            <v>13.56</v>
          </cell>
          <cell r="W41">
            <v>26.73</v>
          </cell>
          <cell r="Y41">
            <v>0.221</v>
          </cell>
          <cell r="Z41">
            <v>40.510999999999996</v>
          </cell>
          <cell r="AA41">
            <v>43.8</v>
          </cell>
          <cell r="AB41">
            <v>7.3529411764705843E-2</v>
          </cell>
          <cell r="AC41">
            <v>15.8652</v>
          </cell>
          <cell r="AD41">
            <v>28.27</v>
          </cell>
          <cell r="AF41">
            <v>0.442</v>
          </cell>
          <cell r="AG41">
            <v>44.577199999999998</v>
          </cell>
          <cell r="AH41">
            <v>48.1</v>
          </cell>
          <cell r="AI41">
            <v>9.8173515981735182E-2</v>
          </cell>
          <cell r="AJ41">
            <v>53.8</v>
          </cell>
          <cell r="AK41">
            <v>0.24700743494423794</v>
          </cell>
          <cell r="AL41">
            <v>51.8</v>
          </cell>
          <cell r="AM41">
            <v>0.27142857142857135</v>
          </cell>
          <cell r="AN41">
            <v>3.7174721189591087E-2</v>
          </cell>
          <cell r="AO41">
            <v>59</v>
          </cell>
          <cell r="AP41">
            <v>0.24445423728813565</v>
          </cell>
          <cell r="AQ41">
            <v>53.8</v>
          </cell>
          <cell r="AR41">
            <v>0.24700743494423794</v>
          </cell>
          <cell r="AS41">
            <v>8.8135593220339037E-2</v>
          </cell>
        </row>
        <row r="42">
          <cell r="C42" t="str">
            <v>11158R1</v>
          </cell>
          <cell r="D42">
            <v>8809759232166</v>
          </cell>
          <cell r="E42" t="str">
            <v>Chair</v>
          </cell>
          <cell r="F42" t="str">
            <v>Outdoor</v>
          </cell>
          <cell r="G42" t="str">
            <v>VN</v>
          </cell>
          <cell r="H42" t="str">
            <v>All</v>
          </cell>
          <cell r="I42" t="str">
            <v>S22</v>
          </cell>
          <cell r="J42" t="str">
            <v>All</v>
          </cell>
          <cell r="K42" t="str">
            <v>O</v>
          </cell>
          <cell r="L42" t="str">
            <v>Sunset Chair_R1</v>
          </cell>
          <cell r="M42" t="str">
            <v>Forest Green</v>
          </cell>
          <cell r="N42" t="str">
            <v>F11 Steel Grey</v>
          </cell>
          <cell r="O42" t="str">
            <v>AT</v>
          </cell>
          <cell r="P42">
            <v>13.15</v>
          </cell>
          <cell r="Q42">
            <v>24.3</v>
          </cell>
          <cell r="R42">
            <v>0.28999999999999998</v>
          </cell>
          <cell r="S42">
            <v>37.74</v>
          </cell>
          <cell r="T42">
            <v>40.799999999999997</v>
          </cell>
          <cell r="U42">
            <v>40.799999999999997</v>
          </cell>
          <cell r="V42">
            <v>13.56</v>
          </cell>
          <cell r="W42">
            <v>26.73</v>
          </cell>
          <cell r="Y42">
            <v>0.221</v>
          </cell>
          <cell r="Z42">
            <v>40.510999999999996</v>
          </cell>
          <cell r="AA42">
            <v>43.8</v>
          </cell>
          <cell r="AB42">
            <v>7.3529411764705843E-2</v>
          </cell>
          <cell r="AC42">
            <v>15.8652</v>
          </cell>
          <cell r="AD42">
            <v>28.27</v>
          </cell>
          <cell r="AF42">
            <v>0.442</v>
          </cell>
          <cell r="AG42">
            <v>44.577199999999998</v>
          </cell>
          <cell r="AH42">
            <v>48.1</v>
          </cell>
          <cell r="AI42">
            <v>9.8173515981735182E-2</v>
          </cell>
          <cell r="AJ42">
            <v>53.8</v>
          </cell>
          <cell r="AK42">
            <v>0.24700743494423794</v>
          </cell>
          <cell r="AL42">
            <v>51.8</v>
          </cell>
          <cell r="AM42">
            <v>0.27142857142857135</v>
          </cell>
          <cell r="AN42">
            <v>3.7174721189591087E-2</v>
          </cell>
          <cell r="AO42">
            <v>59</v>
          </cell>
          <cell r="AP42">
            <v>0.24445423728813565</v>
          </cell>
          <cell r="AQ42">
            <v>53.8</v>
          </cell>
          <cell r="AR42">
            <v>0.24700743494423794</v>
          </cell>
          <cell r="AS42">
            <v>8.8135593220339037E-2</v>
          </cell>
        </row>
        <row r="43">
          <cell r="C43" t="str">
            <v>11160R1</v>
          </cell>
          <cell r="D43">
            <v>8809759232173</v>
          </cell>
          <cell r="E43" t="str">
            <v>Chair</v>
          </cell>
          <cell r="F43" t="str">
            <v>Outdoor</v>
          </cell>
          <cell r="G43" t="str">
            <v>VN</v>
          </cell>
          <cell r="H43" t="str">
            <v>All</v>
          </cell>
          <cell r="I43" t="str">
            <v>S22</v>
          </cell>
          <cell r="J43" t="str">
            <v>All</v>
          </cell>
          <cell r="K43" t="str">
            <v>O</v>
          </cell>
          <cell r="L43" t="str">
            <v>Sunset Chair_R1</v>
          </cell>
          <cell r="M43" t="str">
            <v>Blue Block</v>
          </cell>
          <cell r="N43" t="str">
            <v>F08 Navy</v>
          </cell>
          <cell r="O43" t="str">
            <v>AT</v>
          </cell>
          <cell r="P43">
            <v>13.15</v>
          </cell>
          <cell r="Q43">
            <v>24.3</v>
          </cell>
          <cell r="R43">
            <v>0.28999999999999998</v>
          </cell>
          <cell r="S43">
            <v>37.74</v>
          </cell>
          <cell r="T43">
            <v>40.799999999999997</v>
          </cell>
          <cell r="U43">
            <v>40.799999999999997</v>
          </cell>
          <cell r="V43">
            <v>13.56</v>
          </cell>
          <cell r="W43">
            <v>26.73</v>
          </cell>
          <cell r="Y43">
            <v>0.221</v>
          </cell>
          <cell r="Z43">
            <v>40.510999999999996</v>
          </cell>
          <cell r="AA43">
            <v>43.8</v>
          </cell>
          <cell r="AB43">
            <v>7.3529411764705843E-2</v>
          </cell>
          <cell r="AC43">
            <v>15.8652</v>
          </cell>
          <cell r="AD43">
            <v>28.27</v>
          </cell>
          <cell r="AF43">
            <v>0.442</v>
          </cell>
          <cell r="AG43">
            <v>44.577199999999998</v>
          </cell>
          <cell r="AH43">
            <v>48.1</v>
          </cell>
          <cell r="AI43">
            <v>9.8173515981735182E-2</v>
          </cell>
          <cell r="AJ43">
            <v>53.8</v>
          </cell>
          <cell r="AK43">
            <v>0.24700743494423794</v>
          </cell>
          <cell r="AL43">
            <v>51.8</v>
          </cell>
          <cell r="AM43">
            <v>0.27142857142857135</v>
          </cell>
          <cell r="AN43">
            <v>3.7174721189591087E-2</v>
          </cell>
          <cell r="AO43">
            <v>59</v>
          </cell>
          <cell r="AP43">
            <v>0.24445423728813565</v>
          </cell>
          <cell r="AQ43">
            <v>53.8</v>
          </cell>
          <cell r="AR43">
            <v>0.24700743494423794</v>
          </cell>
          <cell r="AS43">
            <v>8.8135593220339037E-2</v>
          </cell>
        </row>
        <row r="44">
          <cell r="C44" t="str">
            <v>11110R3</v>
          </cell>
          <cell r="D44">
            <v>8809759232180</v>
          </cell>
          <cell r="E44" t="str">
            <v>Chair</v>
          </cell>
          <cell r="F44" t="str">
            <v>Outdoor</v>
          </cell>
          <cell r="G44" t="str">
            <v>VN</v>
          </cell>
          <cell r="H44" t="str">
            <v>-</v>
          </cell>
          <cell r="I44" t="str">
            <v>Drop</v>
          </cell>
          <cell r="J44" t="str">
            <v>Drop</v>
          </cell>
          <cell r="K44" t="str">
            <v>X</v>
          </cell>
          <cell r="L44" t="str">
            <v>Sunset Chair_R3</v>
          </cell>
          <cell r="M44" t="str">
            <v>Multicam</v>
          </cell>
          <cell r="N44" t="str">
            <v>F10 Black</v>
          </cell>
          <cell r="O44" t="str">
            <v>AT</v>
          </cell>
          <cell r="P44">
            <v>18.77</v>
          </cell>
          <cell r="Q44">
            <v>24.3</v>
          </cell>
          <cell r="R44">
            <v>0.28999999999999998</v>
          </cell>
          <cell r="S44">
            <v>43.36</v>
          </cell>
          <cell r="T44">
            <v>46.8</v>
          </cell>
          <cell r="U44">
            <v>46.8</v>
          </cell>
          <cell r="V44">
            <v>20.11</v>
          </cell>
          <cell r="W44">
            <v>26.73</v>
          </cell>
          <cell r="Y44">
            <v>0.221</v>
          </cell>
          <cell r="Z44">
            <v>47.061</v>
          </cell>
          <cell r="AA44">
            <v>50.8</v>
          </cell>
          <cell r="AB44">
            <v>8.5470085470085388E-2</v>
          </cell>
          <cell r="AJ44">
            <v>62.5</v>
          </cell>
          <cell r="AK44">
            <v>0.24702400000000002</v>
          </cell>
          <cell r="AL44">
            <v>59.9</v>
          </cell>
          <cell r="AM44">
            <v>0.27612687813021697</v>
          </cell>
          <cell r="AN44">
            <v>4.159999999999997E-2</v>
          </cell>
        </row>
        <row r="45">
          <cell r="C45" t="str">
            <v>11177R1</v>
          </cell>
          <cell r="D45">
            <v>8809759232197</v>
          </cell>
          <cell r="E45" t="str">
            <v>Chair</v>
          </cell>
          <cell r="F45" t="str">
            <v>Outdoor</v>
          </cell>
          <cell r="G45" t="str">
            <v>VN</v>
          </cell>
          <cell r="H45" t="str">
            <v>-</v>
          </cell>
          <cell r="I45" t="str">
            <v>Drop</v>
          </cell>
          <cell r="J45" t="str">
            <v>Drop</v>
          </cell>
          <cell r="K45" t="str">
            <v>X</v>
          </cell>
          <cell r="L45" t="str">
            <v>Sunset Chair_R1</v>
          </cell>
          <cell r="M45" t="str">
            <v>Scarlet/Iron Block</v>
          </cell>
          <cell r="N45" t="str">
            <v>F11 Steel Grey</v>
          </cell>
          <cell r="O45" t="str">
            <v>AT</v>
          </cell>
          <cell r="P45">
            <v>13.15</v>
          </cell>
          <cell r="Q45">
            <v>24.3</v>
          </cell>
          <cell r="R45">
            <v>0.28999999999999998</v>
          </cell>
          <cell r="S45">
            <v>37.74</v>
          </cell>
          <cell r="T45">
            <v>40.799999999999997</v>
          </cell>
          <cell r="U45">
            <v>40.799999999999997</v>
          </cell>
          <cell r="V45">
            <v>13.56</v>
          </cell>
          <cell r="W45">
            <v>26.73</v>
          </cell>
          <cell r="Y45">
            <v>0.221</v>
          </cell>
          <cell r="Z45">
            <v>40.510999999999996</v>
          </cell>
          <cell r="AA45">
            <v>43.8</v>
          </cell>
          <cell r="AB45">
            <v>7.3529411764705843E-2</v>
          </cell>
          <cell r="AJ45">
            <v>53.8</v>
          </cell>
          <cell r="AK45">
            <v>0.24700743494423794</v>
          </cell>
          <cell r="AL45">
            <v>51.8</v>
          </cell>
          <cell r="AM45">
            <v>0.27142857142857135</v>
          </cell>
          <cell r="AN45">
            <v>3.7174721189591087E-2</v>
          </cell>
        </row>
        <row r="46">
          <cell r="C46" t="str">
            <v>11180R1</v>
          </cell>
          <cell r="D46">
            <v>8809759232203</v>
          </cell>
          <cell r="E46" t="str">
            <v>Chair</v>
          </cell>
          <cell r="F46" t="str">
            <v>Outdoor</v>
          </cell>
          <cell r="G46" t="str">
            <v>VN</v>
          </cell>
          <cell r="H46" t="str">
            <v>All</v>
          </cell>
          <cell r="I46" t="str">
            <v>S22</v>
          </cell>
          <cell r="J46" t="str">
            <v>Drop</v>
          </cell>
          <cell r="K46" t="str">
            <v>X</v>
          </cell>
          <cell r="L46" t="str">
            <v>Sunset Chair_R1</v>
          </cell>
          <cell r="M46" t="str">
            <v>Tie Dye</v>
          </cell>
          <cell r="N46" t="str">
            <v>F12 Orange</v>
          </cell>
          <cell r="O46" t="str">
            <v>AT</v>
          </cell>
          <cell r="P46">
            <v>13.75</v>
          </cell>
          <cell r="Q46">
            <v>24.3</v>
          </cell>
          <cell r="R46">
            <v>0.28999999999999998</v>
          </cell>
          <cell r="S46">
            <v>38.339999999999996</v>
          </cell>
          <cell r="T46">
            <v>41.4</v>
          </cell>
          <cell r="U46">
            <v>41.4</v>
          </cell>
          <cell r="V46">
            <v>15.44</v>
          </cell>
          <cell r="W46">
            <v>26.73</v>
          </cell>
          <cell r="Y46">
            <v>0.221</v>
          </cell>
          <cell r="Z46">
            <v>42.390999999999998</v>
          </cell>
          <cell r="AA46">
            <v>45.8</v>
          </cell>
          <cell r="AB46">
            <v>0.106280193236715</v>
          </cell>
          <cell r="AJ46">
            <v>56</v>
          </cell>
          <cell r="AK46">
            <v>0.24301785714285717</v>
          </cell>
          <cell r="AL46">
            <v>53.9</v>
          </cell>
          <cell r="AM46">
            <v>0.28868274582560305</v>
          </cell>
          <cell r="AN46">
            <v>3.7499999999999978E-2</v>
          </cell>
        </row>
        <row r="47">
          <cell r="C47">
            <v>11187</v>
          </cell>
          <cell r="D47">
            <v>8809759232210</v>
          </cell>
          <cell r="E47" t="str">
            <v>Chair</v>
          </cell>
          <cell r="F47" t="str">
            <v>Outdoor</v>
          </cell>
          <cell r="G47" t="str">
            <v>VN</v>
          </cell>
          <cell r="H47" t="str">
            <v>All</v>
          </cell>
          <cell r="I47" t="str">
            <v>S22</v>
          </cell>
          <cell r="J47" t="str">
            <v>Drop</v>
          </cell>
          <cell r="K47" t="str">
            <v>X</v>
          </cell>
          <cell r="L47" t="str">
            <v>Sunset Chair</v>
          </cell>
          <cell r="M47" t="str">
            <v>Black/Khaki/Purple Color Block</v>
          </cell>
          <cell r="N47" t="str">
            <v>F10 Black</v>
          </cell>
          <cell r="O47" t="str">
            <v>AT</v>
          </cell>
          <cell r="V47">
            <v>14.24</v>
          </cell>
          <cell r="W47">
            <v>26.73</v>
          </cell>
          <cell r="Y47">
            <v>0.221</v>
          </cell>
          <cell r="Z47">
            <v>41.190999999999995</v>
          </cell>
          <cell r="AA47">
            <v>44.5</v>
          </cell>
          <cell r="AJ47">
            <v>53.8</v>
          </cell>
          <cell r="AK47">
            <v>0.234368029739777</v>
          </cell>
        </row>
        <row r="48">
          <cell r="C48">
            <v>11189</v>
          </cell>
          <cell r="D48">
            <v>8809759232234</v>
          </cell>
          <cell r="E48" t="str">
            <v>Chair</v>
          </cell>
          <cell r="F48" t="str">
            <v>Outdoor</v>
          </cell>
          <cell r="G48" t="str">
            <v>VN</v>
          </cell>
          <cell r="H48" t="str">
            <v>All</v>
          </cell>
          <cell r="I48" t="str">
            <v>S22</v>
          </cell>
          <cell r="J48" t="str">
            <v>All</v>
          </cell>
          <cell r="K48" t="str">
            <v>O</v>
          </cell>
          <cell r="L48" t="str">
            <v>Sunset Chair</v>
          </cell>
          <cell r="M48" t="str">
            <v>Blue Bandanna Quilt</v>
          </cell>
          <cell r="N48" t="str">
            <v>F10 Black</v>
          </cell>
          <cell r="O48" t="str">
            <v>AT</v>
          </cell>
          <cell r="V48">
            <v>15.57</v>
          </cell>
          <cell r="W48">
            <v>26.73</v>
          </cell>
          <cell r="Y48">
            <v>0.221</v>
          </cell>
          <cell r="Z48">
            <v>42.520999999999994</v>
          </cell>
          <cell r="AA48">
            <v>45.9</v>
          </cell>
          <cell r="AC48">
            <v>18.216899999999999</v>
          </cell>
          <cell r="AD48">
            <v>28.27</v>
          </cell>
          <cell r="AF48">
            <v>0.442</v>
          </cell>
          <cell r="AG48">
            <v>46.928899999999999</v>
          </cell>
          <cell r="AH48">
            <v>50.7</v>
          </cell>
          <cell r="AI48">
            <v>0.10457516339869288</v>
          </cell>
          <cell r="AJ48">
            <v>53.8</v>
          </cell>
          <cell r="AK48">
            <v>0.20964684014869894</v>
          </cell>
          <cell r="AO48">
            <v>61.5</v>
          </cell>
          <cell r="AP48">
            <v>0.23692845528455286</v>
          </cell>
          <cell r="AQ48">
            <v>53.8</v>
          </cell>
          <cell r="AR48">
            <v>0.20964684014869894</v>
          </cell>
          <cell r="AS48">
            <v>0.12520325203252036</v>
          </cell>
        </row>
        <row r="49">
          <cell r="C49">
            <v>11191</v>
          </cell>
          <cell r="D49">
            <v>8809759233071</v>
          </cell>
          <cell r="E49" t="str">
            <v>Chair</v>
          </cell>
          <cell r="F49" t="str">
            <v>Outdoor</v>
          </cell>
          <cell r="G49" t="str">
            <v>VN</v>
          </cell>
          <cell r="H49" t="str">
            <v>-</v>
          </cell>
          <cell r="I49" t="str">
            <v>Drop</v>
          </cell>
          <cell r="J49" t="str">
            <v>Drop</v>
          </cell>
          <cell r="K49" t="str">
            <v>X</v>
          </cell>
          <cell r="L49" t="str">
            <v>Sunset Chair</v>
          </cell>
          <cell r="M49" t="str">
            <v>Red Bandanna Quilt</v>
          </cell>
          <cell r="N49" t="str">
            <v>F10 Black</v>
          </cell>
          <cell r="O49" t="str">
            <v>AT</v>
          </cell>
          <cell r="V49">
            <v>15.57</v>
          </cell>
          <cell r="W49">
            <v>26.73</v>
          </cell>
          <cell r="Y49">
            <v>0.221</v>
          </cell>
          <cell r="Z49">
            <v>42.520999999999994</v>
          </cell>
          <cell r="AA49">
            <v>45.9</v>
          </cell>
          <cell r="AJ49">
            <v>53.8</v>
          </cell>
          <cell r="AK49">
            <v>0.20964684014869894</v>
          </cell>
        </row>
        <row r="50">
          <cell r="C50">
            <v>11190</v>
          </cell>
          <cell r="D50">
            <v>8809759233064</v>
          </cell>
          <cell r="E50" t="str">
            <v>Chair</v>
          </cell>
          <cell r="F50" t="str">
            <v>Outdoor</v>
          </cell>
          <cell r="G50" t="str">
            <v>VN</v>
          </cell>
          <cell r="H50" t="str">
            <v>All</v>
          </cell>
          <cell r="I50" t="str">
            <v>S23</v>
          </cell>
          <cell r="J50" t="str">
            <v>Drop</v>
          </cell>
          <cell r="K50" t="str">
            <v>O</v>
          </cell>
          <cell r="L50" t="str">
            <v>Sunset Chair</v>
          </cell>
          <cell r="M50" t="str">
            <v>Charcoal</v>
          </cell>
          <cell r="N50" t="str">
            <v>F11 Steel Grey</v>
          </cell>
          <cell r="O50" t="str">
            <v>AT</v>
          </cell>
          <cell r="V50">
            <v>13.56</v>
          </cell>
          <cell r="W50">
            <v>26.73</v>
          </cell>
          <cell r="Y50">
            <v>0.221</v>
          </cell>
          <cell r="Z50">
            <v>40.510999999999996</v>
          </cell>
          <cell r="AA50">
            <v>43.8</v>
          </cell>
          <cell r="AC50">
            <v>15.87</v>
          </cell>
          <cell r="AD50">
            <v>28.266500000000001</v>
          </cell>
          <cell r="AF50">
            <v>0.442</v>
          </cell>
          <cell r="AG50">
            <v>44.578499999999998</v>
          </cell>
          <cell r="AH50">
            <v>48.1</v>
          </cell>
          <cell r="AI50">
            <v>9.8173515981735182E-2</v>
          </cell>
          <cell r="AJ50">
            <v>53.8</v>
          </cell>
          <cell r="AK50">
            <v>0.24700743494423794</v>
          </cell>
          <cell r="AO50">
            <v>59</v>
          </cell>
          <cell r="AP50">
            <v>0.24443220338983052</v>
          </cell>
          <cell r="AQ50">
            <v>53.8</v>
          </cell>
          <cell r="AR50">
            <v>0.24700743494423794</v>
          </cell>
          <cell r="AS50">
            <v>8.8135593220339037E-2</v>
          </cell>
        </row>
        <row r="51">
          <cell r="C51">
            <v>14707</v>
          </cell>
          <cell r="D51">
            <v>8809837840320</v>
          </cell>
          <cell r="E51" t="str">
            <v>Chair</v>
          </cell>
          <cell r="F51" t="str">
            <v>Outdoor</v>
          </cell>
          <cell r="G51" t="str">
            <v>VN</v>
          </cell>
          <cell r="H51" t="str">
            <v>All</v>
          </cell>
          <cell r="I51" t="str">
            <v>S23</v>
          </cell>
          <cell r="J51" t="str">
            <v>All</v>
          </cell>
          <cell r="K51" t="str">
            <v>O</v>
          </cell>
          <cell r="L51" t="str">
            <v>Sunset Chair</v>
          </cell>
          <cell r="M51" t="str">
            <v>Black Tie Dye</v>
          </cell>
          <cell r="N51" t="str">
            <v>F10 Black</v>
          </cell>
          <cell r="O51" t="str">
            <v>AT</v>
          </cell>
          <cell r="W51">
            <v>26.73</v>
          </cell>
          <cell r="AC51">
            <v>17.96</v>
          </cell>
          <cell r="AD51">
            <v>28.266500000000001</v>
          </cell>
          <cell r="AF51">
            <v>0.442</v>
          </cell>
          <cell r="AG51">
            <v>46.668500000000002</v>
          </cell>
          <cell r="AH51">
            <v>50.4</v>
          </cell>
          <cell r="AO51">
            <v>61</v>
          </cell>
          <cell r="AP51">
            <v>0.23494262295081969</v>
          </cell>
        </row>
        <row r="52">
          <cell r="C52">
            <v>14708</v>
          </cell>
          <cell r="D52">
            <v>8809837840337</v>
          </cell>
          <cell r="E52" t="str">
            <v>Chair</v>
          </cell>
          <cell r="F52" t="str">
            <v>Outdoor</v>
          </cell>
          <cell r="G52" t="str">
            <v>VN</v>
          </cell>
          <cell r="H52" t="str">
            <v>All</v>
          </cell>
          <cell r="I52" t="str">
            <v>S23</v>
          </cell>
          <cell r="J52" t="str">
            <v>All</v>
          </cell>
          <cell r="K52" t="str">
            <v>O</v>
          </cell>
          <cell r="L52" t="str">
            <v>Sunset Chair</v>
          </cell>
          <cell r="M52" t="str">
            <v>Multi Block 2023 (TBD)</v>
          </cell>
          <cell r="N52" t="str">
            <v>F10 Black</v>
          </cell>
          <cell r="O52" t="str">
            <v>AT</v>
          </cell>
          <cell r="W52">
            <v>26.73</v>
          </cell>
          <cell r="AC52">
            <v>16.2</v>
          </cell>
          <cell r="AD52">
            <v>28.266500000000001</v>
          </cell>
          <cell r="AF52">
            <v>0.442</v>
          </cell>
          <cell r="AG52">
            <v>44.908499999999997</v>
          </cell>
          <cell r="AH52">
            <v>48.5</v>
          </cell>
          <cell r="AO52">
            <v>59</v>
          </cell>
          <cell r="AP52">
            <v>0.2388389830508475</v>
          </cell>
        </row>
        <row r="53">
          <cell r="C53">
            <v>14709</v>
          </cell>
          <cell r="D53">
            <v>8809837840344</v>
          </cell>
          <cell r="E53" t="str">
            <v>Chair</v>
          </cell>
          <cell r="F53" t="str">
            <v>Outdoor</v>
          </cell>
          <cell r="G53" t="str">
            <v>VN</v>
          </cell>
          <cell r="H53" t="str">
            <v>All</v>
          </cell>
          <cell r="I53" t="str">
            <v>S23</v>
          </cell>
          <cell r="J53" t="str">
            <v>All</v>
          </cell>
          <cell r="K53" t="str">
            <v>O</v>
          </cell>
          <cell r="L53" t="str">
            <v>Sunset Chair</v>
          </cell>
          <cell r="M53" t="str">
            <v>Rainbow Bandanna Quilt</v>
          </cell>
          <cell r="N53" t="str">
            <v>F10 Black</v>
          </cell>
          <cell r="O53" t="str">
            <v>AT</v>
          </cell>
          <cell r="W53">
            <v>26.73</v>
          </cell>
          <cell r="AC53">
            <v>18.22</v>
          </cell>
          <cell r="AD53">
            <v>28.266500000000001</v>
          </cell>
          <cell r="AF53">
            <v>0.442</v>
          </cell>
          <cell r="AG53">
            <v>46.9285</v>
          </cell>
          <cell r="AH53">
            <v>50.7</v>
          </cell>
          <cell r="AO53">
            <v>62</v>
          </cell>
          <cell r="AP53">
            <v>0.24308870967741936</v>
          </cell>
        </row>
        <row r="54">
          <cell r="C54" t="str">
            <v>12651R2</v>
          </cell>
          <cell r="D54">
            <v>8809759232241</v>
          </cell>
          <cell r="E54" t="str">
            <v>Chair</v>
          </cell>
          <cell r="F54" t="str">
            <v>Outdoor</v>
          </cell>
          <cell r="G54" t="str">
            <v>VN</v>
          </cell>
          <cell r="H54" t="str">
            <v>All</v>
          </cell>
          <cell r="I54" t="str">
            <v>S22</v>
          </cell>
          <cell r="J54" t="str">
            <v>All</v>
          </cell>
          <cell r="K54" t="str">
            <v>O</v>
          </cell>
          <cell r="L54" t="str">
            <v>Beach Chair_R2</v>
          </cell>
          <cell r="M54" t="str">
            <v>Black</v>
          </cell>
          <cell r="N54" t="str">
            <v>F14 Cyan Blue</v>
          </cell>
          <cell r="O54" t="str">
            <v>AT</v>
          </cell>
          <cell r="P54">
            <v>13.15</v>
          </cell>
          <cell r="Q54">
            <v>23.3</v>
          </cell>
          <cell r="R54">
            <v>0.28999999999999998</v>
          </cell>
          <cell r="S54">
            <v>36.74</v>
          </cell>
          <cell r="T54">
            <v>39.700000000000003</v>
          </cell>
          <cell r="U54">
            <v>39.700000000000003</v>
          </cell>
          <cell r="V54">
            <v>13.56</v>
          </cell>
          <cell r="W54">
            <v>25.63</v>
          </cell>
          <cell r="Y54">
            <v>0.221</v>
          </cell>
          <cell r="Z54">
            <v>39.410999999999994</v>
          </cell>
          <cell r="AA54">
            <v>42.6</v>
          </cell>
          <cell r="AB54">
            <v>7.3047858942065558E-2</v>
          </cell>
          <cell r="AC54">
            <v>15.8652</v>
          </cell>
          <cell r="AD54">
            <v>27.11</v>
          </cell>
          <cell r="AF54">
            <v>0.442</v>
          </cell>
          <cell r="AG54">
            <v>43.417200000000001</v>
          </cell>
          <cell r="AH54">
            <v>46.9</v>
          </cell>
          <cell r="AI54">
            <v>0.10093896713615025</v>
          </cell>
          <cell r="AJ54">
            <v>53.8</v>
          </cell>
          <cell r="AK54">
            <v>0.26745353159851304</v>
          </cell>
          <cell r="AL54">
            <v>51.8</v>
          </cell>
          <cell r="AM54">
            <v>0.29073359073359062</v>
          </cell>
          <cell r="AN54">
            <v>3.7174721189591087E-2</v>
          </cell>
          <cell r="AO54">
            <v>59</v>
          </cell>
          <cell r="AP54">
            <v>0.2641152542372881</v>
          </cell>
          <cell r="AQ54">
            <v>53.8</v>
          </cell>
          <cell r="AR54">
            <v>0.26745353159851304</v>
          </cell>
          <cell r="AS54">
            <v>8.8135593220339037E-2</v>
          </cell>
        </row>
        <row r="55">
          <cell r="C55" t="str">
            <v>10678R2</v>
          </cell>
          <cell r="D55">
            <v>8809759232227</v>
          </cell>
          <cell r="E55" t="str">
            <v>Chair</v>
          </cell>
          <cell r="F55" t="str">
            <v>Outdoor</v>
          </cell>
          <cell r="G55" t="str">
            <v>VN</v>
          </cell>
          <cell r="H55" t="str">
            <v>All</v>
          </cell>
          <cell r="I55" t="str">
            <v>S22</v>
          </cell>
          <cell r="J55" t="str">
            <v>All</v>
          </cell>
          <cell r="K55" t="str">
            <v>O</v>
          </cell>
          <cell r="L55" t="str">
            <v>Beach Chair_R2</v>
          </cell>
          <cell r="M55" t="str">
            <v>Blue Mesh</v>
          </cell>
          <cell r="N55" t="str">
            <v>F14 Cyan Blue</v>
          </cell>
          <cell r="O55" t="str">
            <v>AT</v>
          </cell>
          <cell r="P55">
            <v>21.4</v>
          </cell>
          <cell r="Q55">
            <v>23.3</v>
          </cell>
          <cell r="R55">
            <v>0.28999999999999998</v>
          </cell>
          <cell r="S55">
            <v>44.99</v>
          </cell>
          <cell r="T55">
            <v>48.6</v>
          </cell>
          <cell r="U55">
            <v>48.6</v>
          </cell>
          <cell r="V55">
            <v>21.21</v>
          </cell>
          <cell r="W55">
            <v>25.63</v>
          </cell>
          <cell r="Y55">
            <v>0.221</v>
          </cell>
          <cell r="Z55">
            <v>47.061</v>
          </cell>
          <cell r="AA55">
            <v>50.8</v>
          </cell>
          <cell r="AB55">
            <v>4.5267489711934061E-2</v>
          </cell>
          <cell r="AC55">
            <v>24.8157</v>
          </cell>
          <cell r="AD55">
            <v>27.11</v>
          </cell>
          <cell r="AF55">
            <v>0.442</v>
          </cell>
          <cell r="AG55">
            <v>52.367699999999999</v>
          </cell>
          <cell r="AH55">
            <v>56.6</v>
          </cell>
          <cell r="AI55">
            <v>0.11417322834645671</v>
          </cell>
          <cell r="AJ55">
            <v>64</v>
          </cell>
          <cell r="AK55">
            <v>0.264671875</v>
          </cell>
          <cell r="AL55">
            <v>61.5</v>
          </cell>
          <cell r="AM55">
            <v>0.26845528455284551</v>
          </cell>
          <cell r="AN55">
            <v>3.90625E-2</v>
          </cell>
          <cell r="AO55">
            <v>69</v>
          </cell>
          <cell r="AP55">
            <v>0.24104782608695652</v>
          </cell>
          <cell r="AQ55">
            <v>64</v>
          </cell>
          <cell r="AR55">
            <v>0.264671875</v>
          </cell>
          <cell r="AS55">
            <v>7.2463768115942018E-2</v>
          </cell>
        </row>
        <row r="56">
          <cell r="C56">
            <v>12666</v>
          </cell>
          <cell r="D56">
            <v>8809759232265</v>
          </cell>
          <cell r="E56" t="str">
            <v>Chair</v>
          </cell>
          <cell r="F56" t="str">
            <v>Outdoor</v>
          </cell>
          <cell r="G56" t="str">
            <v>VN</v>
          </cell>
          <cell r="H56" t="str">
            <v>All</v>
          </cell>
          <cell r="I56" t="str">
            <v>S22</v>
          </cell>
          <cell r="J56" t="str">
            <v>Drop</v>
          </cell>
          <cell r="K56" t="str">
            <v>X</v>
          </cell>
          <cell r="L56" t="str">
            <v>Beach Chair</v>
          </cell>
          <cell r="M56" t="str">
            <v>Tie Dye</v>
          </cell>
          <cell r="N56" t="str">
            <v>F12 Orange</v>
          </cell>
          <cell r="O56" t="str">
            <v>AT</v>
          </cell>
          <cell r="V56">
            <v>15.44</v>
          </cell>
          <cell r="W56">
            <v>25.63</v>
          </cell>
          <cell r="Y56">
            <v>0.221</v>
          </cell>
          <cell r="Z56">
            <v>41.290999999999997</v>
          </cell>
          <cell r="AA56">
            <v>44.6</v>
          </cell>
          <cell r="AJ56">
            <v>56</v>
          </cell>
          <cell r="AK56">
            <v>0.26266071428571436</v>
          </cell>
        </row>
        <row r="57">
          <cell r="C57">
            <v>12675</v>
          </cell>
          <cell r="D57">
            <v>8809837842638</v>
          </cell>
          <cell r="E57" t="str">
            <v>Chair</v>
          </cell>
          <cell r="F57" t="str">
            <v>Outdoor</v>
          </cell>
          <cell r="G57" t="str">
            <v>VN</v>
          </cell>
          <cell r="H57" t="str">
            <v>All</v>
          </cell>
          <cell r="I57" t="str">
            <v>S23</v>
          </cell>
          <cell r="J57" t="str">
            <v>All</v>
          </cell>
          <cell r="K57" t="str">
            <v>O</v>
          </cell>
          <cell r="L57" t="str">
            <v>Beach Chair</v>
          </cell>
          <cell r="M57" t="str">
            <v>Multi Block 2023 (TBD)</v>
          </cell>
          <cell r="N57" t="str">
            <v>F10 Black</v>
          </cell>
          <cell r="O57" t="str">
            <v>AT</v>
          </cell>
          <cell r="W57">
            <v>25.63</v>
          </cell>
          <cell r="AC57">
            <v>16.2</v>
          </cell>
          <cell r="AD57">
            <v>27.111499999999999</v>
          </cell>
          <cell r="AF57">
            <v>0.442</v>
          </cell>
          <cell r="AG57">
            <v>43.753499999999995</v>
          </cell>
          <cell r="AH57">
            <v>47.3</v>
          </cell>
          <cell r="AO57">
            <v>59</v>
          </cell>
          <cell r="AP57">
            <v>0.25841525423728817</v>
          </cell>
        </row>
        <row r="58">
          <cell r="C58">
            <v>12676</v>
          </cell>
          <cell r="D58">
            <v>8809837842645</v>
          </cell>
          <cell r="E58" t="str">
            <v>Chair</v>
          </cell>
          <cell r="F58" t="str">
            <v>Outdoor</v>
          </cell>
          <cell r="G58" t="str">
            <v>VN</v>
          </cell>
          <cell r="H58" t="str">
            <v>All</v>
          </cell>
          <cell r="I58" t="str">
            <v>S23</v>
          </cell>
          <cell r="J58" t="str">
            <v>Drop</v>
          </cell>
          <cell r="K58" t="str">
            <v>O</v>
          </cell>
          <cell r="L58" t="str">
            <v>Beach Chair</v>
          </cell>
          <cell r="M58" t="str">
            <v>Rainbow Bandanna Quilt</v>
          </cell>
          <cell r="N58" t="str">
            <v>F10 Black</v>
          </cell>
          <cell r="O58" t="str">
            <v>AT</v>
          </cell>
          <cell r="W58">
            <v>25.63</v>
          </cell>
          <cell r="AC58">
            <v>18.22</v>
          </cell>
          <cell r="AD58">
            <v>27.111499999999999</v>
          </cell>
          <cell r="AF58">
            <v>0.442</v>
          </cell>
          <cell r="AG58">
            <v>45.773499999999999</v>
          </cell>
          <cell r="AH58">
            <v>49.4</v>
          </cell>
          <cell r="AO58">
            <v>62</v>
          </cell>
          <cell r="AP58">
            <v>0.26171774193548392</v>
          </cell>
        </row>
        <row r="59">
          <cell r="C59">
            <v>11141</v>
          </cell>
          <cell r="D59">
            <v>8809584131238</v>
          </cell>
          <cell r="E59" t="str">
            <v>Chair</v>
          </cell>
          <cell r="F59" t="str">
            <v>Outdoor</v>
          </cell>
          <cell r="G59" t="str">
            <v>VN</v>
          </cell>
          <cell r="H59" t="str">
            <v>All</v>
          </cell>
          <cell r="I59" t="str">
            <v>S22</v>
          </cell>
          <cell r="J59" t="str">
            <v>All</v>
          </cell>
          <cell r="K59" t="str">
            <v>O</v>
          </cell>
          <cell r="L59" t="str">
            <v>Savanna Chair</v>
          </cell>
          <cell r="M59" t="str">
            <v>Black</v>
          </cell>
          <cell r="N59" t="str">
            <v>F14 Cyan Blue</v>
          </cell>
          <cell r="O59" t="str">
            <v>AT</v>
          </cell>
          <cell r="P59">
            <v>20.3</v>
          </cell>
          <cell r="Q59">
            <v>28.6</v>
          </cell>
          <cell r="R59">
            <v>0.28499999999999998</v>
          </cell>
          <cell r="S59">
            <v>49.185000000000002</v>
          </cell>
          <cell r="T59">
            <v>53.1</v>
          </cell>
          <cell r="U59">
            <v>53.1</v>
          </cell>
          <cell r="V59">
            <v>20.3</v>
          </cell>
          <cell r="W59">
            <v>31.46</v>
          </cell>
          <cell r="Y59">
            <v>0.221</v>
          </cell>
          <cell r="Z59">
            <v>51.981000000000002</v>
          </cell>
          <cell r="AA59">
            <v>56.1</v>
          </cell>
          <cell r="AB59">
            <v>5.6497175141242861E-2</v>
          </cell>
          <cell r="AC59">
            <v>23.750999999999998</v>
          </cell>
          <cell r="AD59">
            <v>33.230000000000004</v>
          </cell>
          <cell r="AF59">
            <v>0.442</v>
          </cell>
          <cell r="AG59">
            <v>57.423000000000002</v>
          </cell>
          <cell r="AH59">
            <v>62</v>
          </cell>
          <cell r="AI59">
            <v>0.10516934046345816</v>
          </cell>
          <cell r="AJ59">
            <v>66</v>
          </cell>
          <cell r="AK59">
            <v>0.21240909090909088</v>
          </cell>
          <cell r="AL59">
            <v>63.1</v>
          </cell>
          <cell r="AM59">
            <v>0.22052297939778132</v>
          </cell>
          <cell r="AN59">
            <v>4.3939393939393945E-2</v>
          </cell>
          <cell r="AO59">
            <v>76</v>
          </cell>
          <cell r="AP59">
            <v>0.24443421052631575</v>
          </cell>
          <cell r="AQ59">
            <v>66</v>
          </cell>
          <cell r="AR59">
            <v>0.21240909090909088</v>
          </cell>
          <cell r="AS59">
            <v>0.13157894736842102</v>
          </cell>
        </row>
        <row r="60">
          <cell r="C60">
            <v>11183</v>
          </cell>
          <cell r="D60">
            <v>8809668415230</v>
          </cell>
          <cell r="E60" t="str">
            <v>Chair</v>
          </cell>
          <cell r="F60" t="str">
            <v>Outdoor</v>
          </cell>
          <cell r="G60" t="str">
            <v>VN</v>
          </cell>
          <cell r="H60" t="str">
            <v>All</v>
          </cell>
          <cell r="I60" t="str">
            <v>S22</v>
          </cell>
          <cell r="J60" t="str">
            <v>All</v>
          </cell>
          <cell r="K60" t="str">
            <v>O</v>
          </cell>
          <cell r="L60" t="str">
            <v>Savanna Chair</v>
          </cell>
          <cell r="M60" t="str">
            <v>Coyote Tan</v>
          </cell>
          <cell r="N60" t="str">
            <v>F10 Black</v>
          </cell>
          <cell r="O60" t="str">
            <v>AT</v>
          </cell>
          <cell r="P60">
            <v>20.3</v>
          </cell>
          <cell r="Q60">
            <v>28.6</v>
          </cell>
          <cell r="R60">
            <v>0.28499999999999998</v>
          </cell>
          <cell r="S60">
            <v>49.185000000000002</v>
          </cell>
          <cell r="T60">
            <v>53.1</v>
          </cell>
          <cell r="U60">
            <v>53.1</v>
          </cell>
          <cell r="V60">
            <v>20.3</v>
          </cell>
          <cell r="W60">
            <v>31.46</v>
          </cell>
          <cell r="Y60">
            <v>0.221</v>
          </cell>
          <cell r="Z60">
            <v>51.981000000000002</v>
          </cell>
          <cell r="AA60">
            <v>56.1</v>
          </cell>
          <cell r="AB60">
            <v>5.6497175141242861E-2</v>
          </cell>
          <cell r="AC60">
            <v>23.750999999999998</v>
          </cell>
          <cell r="AD60">
            <v>33.230000000000004</v>
          </cell>
          <cell r="AF60">
            <v>0.442</v>
          </cell>
          <cell r="AG60">
            <v>57.423000000000002</v>
          </cell>
          <cell r="AH60">
            <v>62</v>
          </cell>
          <cell r="AI60">
            <v>0.10516934046345816</v>
          </cell>
          <cell r="AJ60">
            <v>66</v>
          </cell>
          <cell r="AK60">
            <v>0.21240909090909088</v>
          </cell>
          <cell r="AL60">
            <v>63.1</v>
          </cell>
          <cell r="AM60">
            <v>0.22052297939778132</v>
          </cell>
          <cell r="AN60">
            <v>4.3939393939393945E-2</v>
          </cell>
          <cell r="AO60">
            <v>76</v>
          </cell>
          <cell r="AP60">
            <v>0.24443421052631575</v>
          </cell>
          <cell r="AQ60">
            <v>66</v>
          </cell>
          <cell r="AR60">
            <v>0.21240909090909088</v>
          </cell>
          <cell r="AS60">
            <v>0.13157894736842102</v>
          </cell>
        </row>
        <row r="61">
          <cell r="C61">
            <v>11184</v>
          </cell>
          <cell r="D61">
            <v>8809668415247</v>
          </cell>
          <cell r="E61" t="str">
            <v>Chair</v>
          </cell>
          <cell r="F61" t="str">
            <v>Outdoor</v>
          </cell>
          <cell r="G61" t="str">
            <v>VN</v>
          </cell>
          <cell r="H61" t="str">
            <v>-</v>
          </cell>
          <cell r="I61" t="str">
            <v>Drop</v>
          </cell>
          <cell r="J61" t="str">
            <v>Drop</v>
          </cell>
          <cell r="K61" t="str">
            <v>X</v>
          </cell>
          <cell r="L61" t="str">
            <v>Savanna Chair</v>
          </cell>
          <cell r="M61" t="str">
            <v>Scarlet/Iron Block</v>
          </cell>
          <cell r="N61" t="str">
            <v>F11 Steel Grey</v>
          </cell>
          <cell r="O61" t="str">
            <v>AT</v>
          </cell>
          <cell r="P61">
            <v>20.3</v>
          </cell>
          <cell r="Q61">
            <v>28.6</v>
          </cell>
          <cell r="R61">
            <v>0.28499999999999998</v>
          </cell>
          <cell r="S61">
            <v>49.185000000000002</v>
          </cell>
          <cell r="T61">
            <v>53.1</v>
          </cell>
          <cell r="U61">
            <v>53.1</v>
          </cell>
          <cell r="V61">
            <v>20.3</v>
          </cell>
          <cell r="W61">
            <v>31.46</v>
          </cell>
          <cell r="Y61">
            <v>0.221</v>
          </cell>
          <cell r="Z61">
            <v>51.981000000000002</v>
          </cell>
          <cell r="AA61">
            <v>56.1</v>
          </cell>
          <cell r="AB61">
            <v>5.6497175141242861E-2</v>
          </cell>
          <cell r="AJ61">
            <v>66</v>
          </cell>
          <cell r="AK61">
            <v>0.21240909090909088</v>
          </cell>
          <cell r="AL61">
            <v>63.1</v>
          </cell>
          <cell r="AM61">
            <v>0.22052297939778132</v>
          </cell>
          <cell r="AN61">
            <v>4.3939393939393945E-2</v>
          </cell>
        </row>
        <row r="62">
          <cell r="C62" t="str">
            <v>11147R2</v>
          </cell>
          <cell r="D62">
            <v>8809759238991</v>
          </cell>
          <cell r="E62" t="str">
            <v>Chair</v>
          </cell>
          <cell r="F62" t="str">
            <v>Outdoor</v>
          </cell>
          <cell r="G62" t="str">
            <v>VN</v>
          </cell>
          <cell r="H62" t="str">
            <v>-</v>
          </cell>
          <cell r="I62" t="str">
            <v>Drop</v>
          </cell>
          <cell r="J62" t="str">
            <v>Drop</v>
          </cell>
          <cell r="K62" t="str">
            <v>X</v>
          </cell>
          <cell r="L62" t="str">
            <v>Savanna Chair</v>
          </cell>
          <cell r="M62" t="str">
            <v>Multicam</v>
          </cell>
          <cell r="N62" t="str">
            <v>F10 Black</v>
          </cell>
          <cell r="O62" t="str">
            <v>AT</v>
          </cell>
          <cell r="P62">
            <v>30.97</v>
          </cell>
          <cell r="Q62">
            <v>28.6</v>
          </cell>
          <cell r="R62">
            <v>0.28499999999999998</v>
          </cell>
          <cell r="S62">
            <v>59.854999999999997</v>
          </cell>
          <cell r="T62">
            <v>64.599999999999994</v>
          </cell>
          <cell r="U62">
            <v>64.599999999999994</v>
          </cell>
          <cell r="V62">
            <v>30.95</v>
          </cell>
          <cell r="W62">
            <v>31.46</v>
          </cell>
          <cell r="Y62">
            <v>0.221</v>
          </cell>
          <cell r="Z62">
            <v>62.630999999999993</v>
          </cell>
          <cell r="AA62">
            <v>67.599999999999994</v>
          </cell>
          <cell r="AB62">
            <v>4.6439628482972228E-2</v>
          </cell>
          <cell r="AJ62">
            <v>77</v>
          </cell>
          <cell r="AK62">
            <v>0.18661038961038967</v>
          </cell>
          <cell r="AL62">
            <v>77</v>
          </cell>
          <cell r="AM62">
            <v>0.22266233766233767</v>
          </cell>
          <cell r="AN62">
            <v>0</v>
          </cell>
        </row>
        <row r="63">
          <cell r="C63">
            <v>11192</v>
          </cell>
          <cell r="D63">
            <v>8809759233293</v>
          </cell>
          <cell r="E63" t="str">
            <v>Chair</v>
          </cell>
          <cell r="F63" t="str">
            <v>Outdoor</v>
          </cell>
          <cell r="G63" t="str">
            <v>VN</v>
          </cell>
          <cell r="H63" t="str">
            <v>All</v>
          </cell>
          <cell r="I63" t="str">
            <v>S23</v>
          </cell>
          <cell r="J63" t="str">
            <v>Drop</v>
          </cell>
          <cell r="K63" t="str">
            <v>O</v>
          </cell>
          <cell r="L63" t="str">
            <v>Savanna Chair</v>
          </cell>
          <cell r="M63" t="str">
            <v>Charcoal</v>
          </cell>
          <cell r="N63" t="str">
            <v>F11 Steel Grey</v>
          </cell>
          <cell r="O63" t="str">
            <v>AT</v>
          </cell>
          <cell r="V63">
            <v>20.3</v>
          </cell>
          <cell r="W63">
            <v>31.46</v>
          </cell>
          <cell r="Y63">
            <v>0.221</v>
          </cell>
          <cell r="Z63">
            <v>51.981000000000002</v>
          </cell>
          <cell r="AA63">
            <v>56.1</v>
          </cell>
          <cell r="AC63">
            <v>23.75</v>
          </cell>
          <cell r="AD63">
            <v>33.233000000000004</v>
          </cell>
          <cell r="AF63">
            <v>0.442</v>
          </cell>
          <cell r="AG63">
            <v>57.425000000000004</v>
          </cell>
          <cell r="AH63">
            <v>62</v>
          </cell>
          <cell r="AI63">
            <v>0.10516934046345816</v>
          </cell>
          <cell r="AJ63">
            <v>66</v>
          </cell>
          <cell r="AK63">
            <v>0.21240909090909088</v>
          </cell>
          <cell r="AO63">
            <v>76</v>
          </cell>
          <cell r="AP63">
            <v>0.2444078947368421</v>
          </cell>
          <cell r="AQ63">
            <v>66</v>
          </cell>
          <cell r="AR63">
            <v>0.21240909090909088</v>
          </cell>
          <cell r="AS63">
            <v>0.13157894736842102</v>
          </cell>
        </row>
        <row r="64">
          <cell r="C64">
            <v>11193</v>
          </cell>
          <cell r="D64">
            <v>8809759233309</v>
          </cell>
          <cell r="E64" t="str">
            <v>Chair</v>
          </cell>
          <cell r="F64" t="str">
            <v>Outdoor</v>
          </cell>
          <cell r="G64" t="str">
            <v>VN</v>
          </cell>
          <cell r="H64" t="str">
            <v>-</v>
          </cell>
          <cell r="I64" t="str">
            <v>Drop</v>
          </cell>
          <cell r="J64" t="str">
            <v>Drop</v>
          </cell>
          <cell r="K64" t="str">
            <v>X</v>
          </cell>
          <cell r="L64" t="str">
            <v>Savanna Chair</v>
          </cell>
          <cell r="M64" t="str">
            <v>Black/Khaki/Purple Color Block</v>
          </cell>
          <cell r="N64" t="str">
            <v>F10 Black</v>
          </cell>
          <cell r="O64" t="str">
            <v>AT</v>
          </cell>
          <cell r="V64">
            <v>20.52</v>
          </cell>
          <cell r="W64">
            <v>31.46</v>
          </cell>
          <cell r="Y64">
            <v>0.221</v>
          </cell>
          <cell r="Z64">
            <v>52.201000000000001</v>
          </cell>
          <cell r="AA64">
            <v>56.4</v>
          </cell>
          <cell r="AJ64">
            <v>66</v>
          </cell>
          <cell r="AK64">
            <v>0.20907575757575758</v>
          </cell>
        </row>
        <row r="65">
          <cell r="C65">
            <v>11194</v>
          </cell>
          <cell r="D65">
            <v>8809759233316</v>
          </cell>
          <cell r="E65" t="str">
            <v>Chair</v>
          </cell>
          <cell r="F65" t="str">
            <v>Outdoor</v>
          </cell>
          <cell r="G65" t="str">
            <v>VN</v>
          </cell>
          <cell r="H65" t="str">
            <v>All</v>
          </cell>
          <cell r="I65" t="str">
            <v>S22</v>
          </cell>
          <cell r="J65" t="str">
            <v>Drop</v>
          </cell>
          <cell r="K65" t="str">
            <v>X</v>
          </cell>
          <cell r="L65" t="str">
            <v>Savanna Chair</v>
          </cell>
          <cell r="M65" t="str">
            <v>Blue Bandanna Quilt</v>
          </cell>
          <cell r="N65" t="str">
            <v>F10 Black</v>
          </cell>
          <cell r="O65" t="str">
            <v>AT</v>
          </cell>
          <cell r="V65">
            <v>23.28</v>
          </cell>
          <cell r="W65">
            <v>31.46</v>
          </cell>
          <cell r="Y65">
            <v>0.221</v>
          </cell>
          <cell r="Z65">
            <v>54.960999999999999</v>
          </cell>
          <cell r="AA65">
            <v>59.4</v>
          </cell>
          <cell r="AJ65">
            <v>66</v>
          </cell>
          <cell r="AK65">
            <v>0.16725757575757583</v>
          </cell>
        </row>
        <row r="66">
          <cell r="C66">
            <v>11195</v>
          </cell>
          <cell r="D66">
            <v>8809759233323</v>
          </cell>
          <cell r="E66" t="str">
            <v>Chair</v>
          </cell>
          <cell r="F66" t="str">
            <v>Outdoor</v>
          </cell>
          <cell r="G66" t="str">
            <v>VN</v>
          </cell>
          <cell r="H66" t="str">
            <v>-</v>
          </cell>
          <cell r="I66" t="str">
            <v>Drop</v>
          </cell>
          <cell r="J66" t="str">
            <v>Drop</v>
          </cell>
          <cell r="K66" t="str">
            <v>X</v>
          </cell>
          <cell r="L66" t="str">
            <v>Savanna Chair</v>
          </cell>
          <cell r="M66" t="str">
            <v>Red Bandanna Quilt</v>
          </cell>
          <cell r="N66" t="str">
            <v>F10 Black</v>
          </cell>
          <cell r="O66" t="str">
            <v>AT</v>
          </cell>
          <cell r="V66">
            <v>23.28</v>
          </cell>
          <cell r="W66">
            <v>31.46</v>
          </cell>
          <cell r="Y66">
            <v>0.221</v>
          </cell>
          <cell r="Z66">
            <v>54.960999999999999</v>
          </cell>
          <cell r="AA66">
            <v>59.4</v>
          </cell>
          <cell r="AJ66">
            <v>66</v>
          </cell>
          <cell r="AK66">
            <v>0.16725757575757583</v>
          </cell>
        </row>
        <row r="67">
          <cell r="C67">
            <v>14710</v>
          </cell>
          <cell r="D67">
            <v>8809837840351</v>
          </cell>
          <cell r="E67" t="str">
            <v>Chair</v>
          </cell>
          <cell r="F67" t="str">
            <v>Outdoor</v>
          </cell>
          <cell r="G67" t="str">
            <v>VN</v>
          </cell>
          <cell r="H67" t="str">
            <v>All</v>
          </cell>
          <cell r="I67" t="str">
            <v>S23</v>
          </cell>
          <cell r="J67" t="str">
            <v>Drop</v>
          </cell>
          <cell r="K67" t="str">
            <v>O</v>
          </cell>
          <cell r="L67" t="str">
            <v>Savanna Chair</v>
          </cell>
          <cell r="M67" t="str">
            <v>Multi Block 2023 (TBD)</v>
          </cell>
          <cell r="N67" t="str">
            <v>F10 Black</v>
          </cell>
          <cell r="O67" t="str">
            <v>AT</v>
          </cell>
          <cell r="W67">
            <v>31.46</v>
          </cell>
          <cell r="AC67">
            <v>24</v>
          </cell>
          <cell r="AD67">
            <v>33.233000000000004</v>
          </cell>
          <cell r="AF67">
            <v>0.442</v>
          </cell>
          <cell r="AG67">
            <v>57.675000000000004</v>
          </cell>
          <cell r="AH67">
            <v>62.3</v>
          </cell>
          <cell r="AO67">
            <v>76</v>
          </cell>
          <cell r="AP67">
            <v>0.24111842105263148</v>
          </cell>
        </row>
        <row r="68">
          <cell r="C68">
            <v>14711</v>
          </cell>
          <cell r="D68">
            <v>8809837840368</v>
          </cell>
          <cell r="E68" t="str">
            <v>Chair</v>
          </cell>
          <cell r="F68" t="str">
            <v>Outdoor</v>
          </cell>
          <cell r="G68" t="str">
            <v>VN</v>
          </cell>
          <cell r="H68" t="str">
            <v>All</v>
          </cell>
          <cell r="I68" t="str">
            <v>S23</v>
          </cell>
          <cell r="J68" t="str">
            <v>Drop</v>
          </cell>
          <cell r="K68" t="str">
            <v>O</v>
          </cell>
          <cell r="L68" t="str">
            <v>Savanna Chair</v>
          </cell>
          <cell r="M68" t="str">
            <v>Rainbow Bandanna Quilt</v>
          </cell>
          <cell r="N68" t="str">
            <v>F10 Black</v>
          </cell>
          <cell r="O68" t="str">
            <v>AT</v>
          </cell>
          <cell r="W68">
            <v>31.46</v>
          </cell>
          <cell r="AC68">
            <v>27.24</v>
          </cell>
          <cell r="AD68">
            <v>33.233000000000004</v>
          </cell>
          <cell r="AF68">
            <v>0.442</v>
          </cell>
          <cell r="AG68">
            <v>60.914999999999999</v>
          </cell>
          <cell r="AH68">
            <v>65.8</v>
          </cell>
          <cell r="AO68">
            <v>80</v>
          </cell>
          <cell r="AP68">
            <v>0.23856250000000001</v>
          </cell>
        </row>
        <row r="69">
          <cell r="C69">
            <v>14712</v>
          </cell>
          <cell r="D69">
            <v>8809837841242</v>
          </cell>
          <cell r="E69" t="str">
            <v>Chair</v>
          </cell>
          <cell r="F69" t="str">
            <v>Outdoor</v>
          </cell>
          <cell r="G69" t="str">
            <v>VN</v>
          </cell>
          <cell r="H69" t="str">
            <v>All</v>
          </cell>
          <cell r="I69" t="str">
            <v>S23</v>
          </cell>
          <cell r="J69" t="str">
            <v>Drop</v>
          </cell>
          <cell r="K69" t="str">
            <v>O</v>
          </cell>
          <cell r="L69" t="str">
            <v>Savanna Chair</v>
          </cell>
          <cell r="M69" t="str">
            <v>Black Tie Dye</v>
          </cell>
          <cell r="N69" t="str">
            <v>F10 Black</v>
          </cell>
          <cell r="O69" t="str">
            <v>AT</v>
          </cell>
          <cell r="W69">
            <v>31.46</v>
          </cell>
          <cell r="AC69">
            <v>26.8</v>
          </cell>
          <cell r="AD69">
            <v>33.233000000000004</v>
          </cell>
          <cell r="AF69">
            <v>0.442</v>
          </cell>
          <cell r="AG69">
            <v>60.475000000000001</v>
          </cell>
          <cell r="AH69">
            <v>65.3</v>
          </cell>
          <cell r="AO69">
            <v>79.5</v>
          </cell>
          <cell r="AP69">
            <v>0.23930817610062893</v>
          </cell>
        </row>
        <row r="70">
          <cell r="C70">
            <v>10668</v>
          </cell>
          <cell r="D70">
            <v>8809584131306</v>
          </cell>
          <cell r="E70" t="str">
            <v>Chair</v>
          </cell>
          <cell r="F70" t="str">
            <v>Outdoor</v>
          </cell>
          <cell r="G70" t="str">
            <v>VN</v>
          </cell>
          <cell r="H70" t="str">
            <v>-</v>
          </cell>
          <cell r="I70" t="str">
            <v>Drop</v>
          </cell>
          <cell r="J70" t="str">
            <v>Drop</v>
          </cell>
          <cell r="K70" t="str">
            <v>X</v>
          </cell>
          <cell r="L70" t="str">
            <v>Playa Chair</v>
          </cell>
          <cell r="M70" t="str">
            <v>Black</v>
          </cell>
          <cell r="N70" t="str">
            <v>F14 Cyan Blue</v>
          </cell>
          <cell r="O70" t="str">
            <v>AT</v>
          </cell>
          <cell r="P70">
            <v>20.3</v>
          </cell>
          <cell r="Q70">
            <v>27.6</v>
          </cell>
          <cell r="R70">
            <v>0.28499999999999998</v>
          </cell>
          <cell r="S70">
            <v>48.185000000000002</v>
          </cell>
          <cell r="T70">
            <v>52</v>
          </cell>
          <cell r="U70">
            <v>52</v>
          </cell>
          <cell r="V70">
            <v>20.3</v>
          </cell>
          <cell r="W70">
            <v>30.36</v>
          </cell>
          <cell r="Y70">
            <v>0.221</v>
          </cell>
          <cell r="Z70">
            <v>50.880999999999993</v>
          </cell>
          <cell r="AA70">
            <v>55</v>
          </cell>
          <cell r="AB70">
            <v>5.7692307692307709E-2</v>
          </cell>
          <cell r="AJ70">
            <v>66</v>
          </cell>
          <cell r="AK70">
            <v>0.22907575757575771</v>
          </cell>
          <cell r="AL70">
            <v>63.1</v>
          </cell>
          <cell r="AM70">
            <v>0.23637083993660857</v>
          </cell>
          <cell r="AN70">
            <v>4.3939393939393945E-2</v>
          </cell>
        </row>
        <row r="71">
          <cell r="C71">
            <v>12664</v>
          </cell>
          <cell r="D71">
            <v>8809668410112</v>
          </cell>
          <cell r="E71" t="str">
            <v>Chair</v>
          </cell>
          <cell r="F71" t="str">
            <v>Outdoor</v>
          </cell>
          <cell r="G71" t="str">
            <v>VN</v>
          </cell>
          <cell r="H71" t="str">
            <v>-</v>
          </cell>
          <cell r="I71" t="str">
            <v>Drop</v>
          </cell>
          <cell r="J71" t="str">
            <v>Drop</v>
          </cell>
          <cell r="K71" t="str">
            <v>X</v>
          </cell>
          <cell r="L71" t="str">
            <v>Playa Chair</v>
          </cell>
          <cell r="M71" t="str">
            <v>Blue Block</v>
          </cell>
          <cell r="N71" t="str">
            <v>F08 Navy</v>
          </cell>
          <cell r="O71" t="str">
            <v>AT</v>
          </cell>
          <cell r="P71">
            <v>20.3</v>
          </cell>
          <cell r="Q71">
            <v>27.6</v>
          </cell>
          <cell r="R71">
            <v>0.28499999999999998</v>
          </cell>
          <cell r="S71">
            <v>48.185000000000002</v>
          </cell>
          <cell r="T71">
            <v>52</v>
          </cell>
          <cell r="U71">
            <v>52</v>
          </cell>
          <cell r="V71">
            <v>20.3</v>
          </cell>
          <cell r="W71">
            <v>30.36</v>
          </cell>
          <cell r="Y71">
            <v>0.221</v>
          </cell>
          <cell r="Z71">
            <v>50.880999999999993</v>
          </cell>
          <cell r="AA71">
            <v>55</v>
          </cell>
          <cell r="AB71">
            <v>5.7692307692307709E-2</v>
          </cell>
          <cell r="AJ71">
            <v>66</v>
          </cell>
          <cell r="AK71">
            <v>0.22907575757575771</v>
          </cell>
          <cell r="AL71">
            <v>63.1</v>
          </cell>
          <cell r="AM71">
            <v>0.23637083993660857</v>
          </cell>
          <cell r="AN71">
            <v>4.3939393939393945E-2</v>
          </cell>
        </row>
        <row r="72">
          <cell r="C72" t="str">
            <v>10551R1</v>
          </cell>
          <cell r="D72">
            <v>8809272098751</v>
          </cell>
          <cell r="E72" t="str">
            <v>Chair</v>
          </cell>
          <cell r="F72" t="str">
            <v>Outdoor</v>
          </cell>
          <cell r="G72" t="str">
            <v>VN</v>
          </cell>
          <cell r="H72" t="str">
            <v>All</v>
          </cell>
          <cell r="I72" t="str">
            <v>S22</v>
          </cell>
          <cell r="J72" t="str">
            <v>All</v>
          </cell>
          <cell r="K72" t="str">
            <v>O</v>
          </cell>
          <cell r="L72" t="str">
            <v>Chair Zero</v>
          </cell>
          <cell r="M72" t="str">
            <v>Black</v>
          </cell>
          <cell r="N72" t="str">
            <v>F14 Cyan Blue</v>
          </cell>
          <cell r="O72" t="str">
            <v>AT</v>
          </cell>
          <cell r="P72">
            <v>12.64</v>
          </cell>
          <cell r="Q72">
            <v>15.4</v>
          </cell>
          <cell r="R72">
            <v>0.28499999999999998</v>
          </cell>
          <cell r="S72">
            <v>28.324999999999999</v>
          </cell>
          <cell r="T72">
            <v>30.6</v>
          </cell>
          <cell r="U72">
            <v>30.6</v>
          </cell>
          <cell r="V72">
            <v>12.38</v>
          </cell>
          <cell r="W72">
            <v>16.940000000000001</v>
          </cell>
          <cell r="Y72">
            <v>0.221</v>
          </cell>
          <cell r="Z72">
            <v>29.541</v>
          </cell>
          <cell r="AA72">
            <v>31.9</v>
          </cell>
          <cell r="AB72">
            <v>4.2483660130718803E-2</v>
          </cell>
          <cell r="AC72">
            <v>13.865600000000002</v>
          </cell>
          <cell r="AD72">
            <v>17.989999999999998</v>
          </cell>
          <cell r="AF72">
            <v>0.442</v>
          </cell>
          <cell r="AG72">
            <v>32.297600000000003</v>
          </cell>
          <cell r="AH72">
            <v>34.9</v>
          </cell>
          <cell r="AI72">
            <v>9.404388714733547E-2</v>
          </cell>
          <cell r="AJ72">
            <v>41</v>
          </cell>
          <cell r="AK72">
            <v>0.27948780487804881</v>
          </cell>
          <cell r="AL72">
            <v>39.9</v>
          </cell>
          <cell r="AM72">
            <v>0.29010025062656641</v>
          </cell>
          <cell r="AN72">
            <v>2.6829268292682951E-2</v>
          </cell>
          <cell r="AO72">
            <v>42.5</v>
          </cell>
          <cell r="AP72">
            <v>0.2400564705882352</v>
          </cell>
          <cell r="AQ72">
            <v>41</v>
          </cell>
          <cell r="AR72">
            <v>0.27948780487804881</v>
          </cell>
          <cell r="AS72">
            <v>3.5294117647058809E-2</v>
          </cell>
        </row>
        <row r="73">
          <cell r="C73" t="str">
            <v>10552R1</v>
          </cell>
          <cell r="D73">
            <v>8809272092292</v>
          </cell>
          <cell r="E73" t="str">
            <v>Chair</v>
          </cell>
          <cell r="F73" t="str">
            <v>Outdoor</v>
          </cell>
          <cell r="G73" t="str">
            <v>VN</v>
          </cell>
          <cell r="H73" t="str">
            <v>All</v>
          </cell>
          <cell r="I73" t="str">
            <v>S22</v>
          </cell>
          <cell r="J73" t="str">
            <v>All</v>
          </cell>
          <cell r="K73" t="str">
            <v>O</v>
          </cell>
          <cell r="L73" t="str">
            <v>Chair Zero</v>
          </cell>
          <cell r="M73" t="str">
            <v>Grey</v>
          </cell>
          <cell r="N73" t="str">
            <v>F17 Melon</v>
          </cell>
          <cell r="O73" t="str">
            <v>AT</v>
          </cell>
          <cell r="P73">
            <v>12.88</v>
          </cell>
          <cell r="Q73">
            <v>15.4</v>
          </cell>
          <cell r="R73">
            <v>0.28499999999999998</v>
          </cell>
          <cell r="S73">
            <v>28.565000000000001</v>
          </cell>
          <cell r="T73">
            <v>30.9</v>
          </cell>
          <cell r="U73">
            <v>30.9</v>
          </cell>
          <cell r="V73">
            <v>12.62</v>
          </cell>
          <cell r="W73">
            <v>16.940000000000001</v>
          </cell>
          <cell r="Y73">
            <v>0.221</v>
          </cell>
          <cell r="Z73">
            <v>29.781000000000002</v>
          </cell>
          <cell r="AA73">
            <v>32.200000000000003</v>
          </cell>
          <cell r="AB73">
            <v>4.2071197411003292E-2</v>
          </cell>
          <cell r="AC73">
            <v>14.134400000000001</v>
          </cell>
          <cell r="AD73">
            <v>17.989999999999998</v>
          </cell>
          <cell r="AF73">
            <v>0.442</v>
          </cell>
          <cell r="AG73">
            <v>32.566400000000002</v>
          </cell>
          <cell r="AH73">
            <v>35.200000000000003</v>
          </cell>
          <cell r="AI73">
            <v>9.3167701863354102E-2</v>
          </cell>
          <cell r="AJ73">
            <v>41.9</v>
          </cell>
          <cell r="AK73">
            <v>0.28923627684964193</v>
          </cell>
          <cell r="AL73">
            <v>41.9</v>
          </cell>
          <cell r="AM73">
            <v>0.31825775656324573</v>
          </cell>
          <cell r="AN73">
            <v>0</v>
          </cell>
          <cell r="AO73">
            <v>42.5</v>
          </cell>
          <cell r="AP73">
            <v>0.23373176470588231</v>
          </cell>
          <cell r="AQ73">
            <v>41.9</v>
          </cell>
          <cell r="AR73">
            <v>0.28923627684964193</v>
          </cell>
          <cell r="AS73">
            <v>1.4117647058823568E-2</v>
          </cell>
        </row>
        <row r="74">
          <cell r="C74" t="str">
            <v>10553R1</v>
          </cell>
          <cell r="D74">
            <v>8809584131115</v>
          </cell>
          <cell r="E74" t="str">
            <v>Chair</v>
          </cell>
          <cell r="F74" t="str">
            <v>Outdoor</v>
          </cell>
          <cell r="G74" t="str">
            <v>VN</v>
          </cell>
          <cell r="H74" t="str">
            <v>-</v>
          </cell>
          <cell r="I74" t="str">
            <v>Drop</v>
          </cell>
          <cell r="J74" t="str">
            <v>Drop</v>
          </cell>
          <cell r="K74" t="str">
            <v>X</v>
          </cell>
          <cell r="L74" t="str">
            <v>Chair Zero</v>
          </cell>
          <cell r="M74" t="str">
            <v>Sand</v>
          </cell>
          <cell r="N74" t="str">
            <v>F10 Black</v>
          </cell>
          <cell r="O74" t="str">
            <v>AT</v>
          </cell>
          <cell r="P74">
            <v>12.88</v>
          </cell>
          <cell r="Q74">
            <v>15.4</v>
          </cell>
          <cell r="R74">
            <v>0.28499999999999998</v>
          </cell>
          <cell r="S74">
            <v>28.565000000000001</v>
          </cell>
          <cell r="T74">
            <v>30.9</v>
          </cell>
          <cell r="U74">
            <v>30.9</v>
          </cell>
          <cell r="V74">
            <v>12.62</v>
          </cell>
          <cell r="W74">
            <v>16.940000000000001</v>
          </cell>
          <cell r="Y74">
            <v>0.221</v>
          </cell>
          <cell r="Z74">
            <v>29.781000000000002</v>
          </cell>
          <cell r="AA74">
            <v>32.200000000000003</v>
          </cell>
          <cell r="AB74">
            <v>4.2071197411003292E-2</v>
          </cell>
          <cell r="AJ74">
            <v>41.9</v>
          </cell>
          <cell r="AK74">
            <v>0.28923627684964193</v>
          </cell>
          <cell r="AL74">
            <v>41.9</v>
          </cell>
          <cell r="AM74">
            <v>0.31825775656324573</v>
          </cell>
          <cell r="AN74">
            <v>0</v>
          </cell>
        </row>
        <row r="75">
          <cell r="C75">
            <v>10554</v>
          </cell>
          <cell r="D75">
            <v>8809759231893</v>
          </cell>
          <cell r="E75" t="str">
            <v>Chair</v>
          </cell>
          <cell r="F75" t="str">
            <v>Outdoor</v>
          </cell>
          <cell r="G75" t="str">
            <v>VN</v>
          </cell>
          <cell r="H75" t="str">
            <v>All</v>
          </cell>
          <cell r="I75" t="str">
            <v>S23</v>
          </cell>
          <cell r="J75" t="str">
            <v>All</v>
          </cell>
          <cell r="K75" t="str">
            <v>O</v>
          </cell>
          <cell r="L75" t="str">
            <v>Chair Zero</v>
          </cell>
          <cell r="M75" t="str">
            <v>White</v>
          </cell>
          <cell r="N75" t="str">
            <v>F14 Cyan Blue</v>
          </cell>
          <cell r="O75" t="str">
            <v>AT</v>
          </cell>
          <cell r="V75">
            <v>12.2</v>
          </cell>
          <cell r="W75">
            <v>16.940000000000001</v>
          </cell>
          <cell r="Y75">
            <v>0.221</v>
          </cell>
          <cell r="Z75">
            <v>29.361000000000001</v>
          </cell>
          <cell r="AA75">
            <v>31.7</v>
          </cell>
          <cell r="AC75">
            <v>13.66</v>
          </cell>
          <cell r="AD75">
            <v>17.987000000000002</v>
          </cell>
          <cell r="AF75">
            <v>0.442</v>
          </cell>
          <cell r="AG75">
            <v>32.088999999999999</v>
          </cell>
          <cell r="AH75">
            <v>34.700000000000003</v>
          </cell>
          <cell r="AI75">
            <v>9.4637223974763485E-2</v>
          </cell>
          <cell r="AJ75">
            <v>41</v>
          </cell>
          <cell r="AK75">
            <v>0.28387804878048783</v>
          </cell>
          <cell r="AO75">
            <v>42</v>
          </cell>
          <cell r="AP75">
            <v>0.23597619047619056</v>
          </cell>
          <cell r="AQ75">
            <v>41</v>
          </cell>
          <cell r="AR75">
            <v>0.28387804878048783</v>
          </cell>
          <cell r="AS75">
            <v>2.3809523809523836E-2</v>
          </cell>
        </row>
        <row r="76">
          <cell r="C76">
            <v>10557</v>
          </cell>
          <cell r="D76">
            <v>8809759231923</v>
          </cell>
          <cell r="E76" t="str">
            <v>Chair</v>
          </cell>
          <cell r="F76" t="str">
            <v>Outdoor</v>
          </cell>
          <cell r="G76" t="str">
            <v>VN</v>
          </cell>
          <cell r="H76" t="str">
            <v>-</v>
          </cell>
          <cell r="I76" t="str">
            <v>Drop</v>
          </cell>
          <cell r="J76" t="str">
            <v>Drop</v>
          </cell>
          <cell r="K76" t="str">
            <v>X</v>
          </cell>
          <cell r="L76" t="str">
            <v>Chair Zero L</v>
          </cell>
          <cell r="M76" t="str">
            <v>Sand</v>
          </cell>
          <cell r="N76" t="str">
            <v>F10 Black</v>
          </cell>
          <cell r="O76" t="str">
            <v>AT</v>
          </cell>
          <cell r="V76">
            <v>12.95</v>
          </cell>
          <cell r="W76">
            <v>20.83</v>
          </cell>
          <cell r="Y76">
            <v>0.221</v>
          </cell>
          <cell r="Z76">
            <v>34.000999999999998</v>
          </cell>
          <cell r="AA76">
            <v>36.700000000000003</v>
          </cell>
          <cell r="AJ76">
            <v>45.5</v>
          </cell>
          <cell r="AK76">
            <v>0.25272527472527473</v>
          </cell>
        </row>
        <row r="77">
          <cell r="C77">
            <v>10555</v>
          </cell>
          <cell r="D77">
            <v>8809759231909</v>
          </cell>
          <cell r="E77" t="str">
            <v>Chair</v>
          </cell>
          <cell r="F77" t="str">
            <v>Outdoor</v>
          </cell>
          <cell r="G77" t="str">
            <v>VN</v>
          </cell>
          <cell r="H77" t="str">
            <v>All</v>
          </cell>
          <cell r="I77" t="str">
            <v>S23</v>
          </cell>
          <cell r="J77" t="str">
            <v>All</v>
          </cell>
          <cell r="K77" t="str">
            <v>O</v>
          </cell>
          <cell r="L77" t="str">
            <v>Chair Zero L</v>
          </cell>
          <cell r="M77" t="str">
            <v>Black</v>
          </cell>
          <cell r="N77" t="str">
            <v>F14 Cyan Blue</v>
          </cell>
          <cell r="O77" t="str">
            <v>AT</v>
          </cell>
          <cell r="V77">
            <v>12.649999999999999</v>
          </cell>
          <cell r="W77">
            <v>20.83</v>
          </cell>
          <cell r="Y77">
            <v>0.221</v>
          </cell>
          <cell r="Z77">
            <v>33.700999999999993</v>
          </cell>
          <cell r="AA77">
            <v>36.4</v>
          </cell>
          <cell r="AC77">
            <v>14.167999999999999</v>
          </cell>
          <cell r="AD77">
            <v>22.071499999999997</v>
          </cell>
          <cell r="AF77">
            <v>0.442</v>
          </cell>
          <cell r="AG77">
            <v>36.681499999999993</v>
          </cell>
          <cell r="AH77">
            <v>39.6</v>
          </cell>
          <cell r="AI77">
            <v>8.7912087912088044E-2</v>
          </cell>
          <cell r="AJ77">
            <v>45.5</v>
          </cell>
          <cell r="AK77">
            <v>0.25931868131868141</v>
          </cell>
          <cell r="AO77">
            <v>48</v>
          </cell>
          <cell r="AP77">
            <v>0.23580208333333352</v>
          </cell>
          <cell r="AQ77">
            <v>45.5</v>
          </cell>
          <cell r="AR77">
            <v>0.25931868131868141</v>
          </cell>
          <cell r="AS77">
            <v>5.208333333333337E-2</v>
          </cell>
        </row>
        <row r="78">
          <cell r="C78">
            <v>10556</v>
          </cell>
          <cell r="D78">
            <v>8809759231916</v>
          </cell>
          <cell r="E78" t="str">
            <v>Chair</v>
          </cell>
          <cell r="F78" t="str">
            <v>Outdoor</v>
          </cell>
          <cell r="G78" t="str">
            <v>VN</v>
          </cell>
          <cell r="H78" t="str">
            <v>All</v>
          </cell>
          <cell r="I78" t="str">
            <v>S23</v>
          </cell>
          <cell r="J78" t="str">
            <v>All</v>
          </cell>
          <cell r="K78" t="str">
            <v>O</v>
          </cell>
          <cell r="L78" t="str">
            <v>Chair Zero L</v>
          </cell>
          <cell r="M78" t="str">
            <v>Grey</v>
          </cell>
          <cell r="N78" t="str">
            <v>F17 Melon</v>
          </cell>
          <cell r="O78" t="str">
            <v>AT</v>
          </cell>
          <cell r="V78">
            <v>12.95</v>
          </cell>
          <cell r="W78">
            <v>20.83</v>
          </cell>
          <cell r="Y78">
            <v>0.221</v>
          </cell>
          <cell r="Z78">
            <v>34.000999999999998</v>
          </cell>
          <cell r="AA78">
            <v>36.700000000000003</v>
          </cell>
          <cell r="AC78">
            <v>14.5</v>
          </cell>
          <cell r="AD78">
            <v>22.071499999999997</v>
          </cell>
          <cell r="AF78">
            <v>0.442</v>
          </cell>
          <cell r="AG78">
            <v>37.013500000000001</v>
          </cell>
          <cell r="AH78">
            <v>40</v>
          </cell>
          <cell r="AI78">
            <v>8.9918256130790075E-2</v>
          </cell>
          <cell r="AJ78">
            <v>45.5</v>
          </cell>
          <cell r="AK78">
            <v>0.25272527472527473</v>
          </cell>
          <cell r="AO78">
            <v>48</v>
          </cell>
          <cell r="AP78">
            <v>0.22888541666666662</v>
          </cell>
          <cell r="AQ78">
            <v>45.5</v>
          </cell>
          <cell r="AR78">
            <v>0.25272527472527473</v>
          </cell>
          <cell r="AS78">
            <v>5.208333333333337E-2</v>
          </cell>
        </row>
        <row r="79">
          <cell r="C79">
            <v>10558</v>
          </cell>
          <cell r="D79">
            <v>8809759231930</v>
          </cell>
          <cell r="E79" t="str">
            <v>Chair</v>
          </cell>
          <cell r="F79" t="str">
            <v>Outdoor</v>
          </cell>
          <cell r="G79" t="str">
            <v>VN</v>
          </cell>
          <cell r="H79" t="str">
            <v>All</v>
          </cell>
          <cell r="I79" t="str">
            <v>S23</v>
          </cell>
          <cell r="J79" t="str">
            <v>All</v>
          </cell>
          <cell r="K79" t="str">
            <v>O</v>
          </cell>
          <cell r="L79" t="str">
            <v>Chair Zero L</v>
          </cell>
          <cell r="M79" t="str">
            <v>White</v>
          </cell>
          <cell r="N79" t="str">
            <v>F14 Cyan Blue</v>
          </cell>
          <cell r="O79" t="str">
            <v>AT</v>
          </cell>
          <cell r="V79">
            <v>12.73</v>
          </cell>
          <cell r="W79">
            <v>20.83</v>
          </cell>
          <cell r="Y79">
            <v>0.221</v>
          </cell>
          <cell r="Z79">
            <v>33.780999999999999</v>
          </cell>
          <cell r="AA79">
            <v>36.5</v>
          </cell>
          <cell r="AC79">
            <v>14.011200000000001</v>
          </cell>
          <cell r="AD79">
            <v>22.071499999999997</v>
          </cell>
          <cell r="AF79">
            <v>0.442</v>
          </cell>
          <cell r="AG79">
            <v>36.524699999999996</v>
          </cell>
          <cell r="AH79">
            <v>39.4</v>
          </cell>
          <cell r="AI79">
            <v>7.9452054794520555E-2</v>
          </cell>
          <cell r="AJ79">
            <v>45.5</v>
          </cell>
          <cell r="AK79">
            <v>0.25756043956043961</v>
          </cell>
          <cell r="AO79">
            <v>49</v>
          </cell>
          <cell r="AP79">
            <v>0.25459795918367356</v>
          </cell>
          <cell r="AQ79">
            <v>45.5</v>
          </cell>
          <cell r="AR79">
            <v>0.25756043956043961</v>
          </cell>
          <cell r="AS79">
            <v>7.1428571428571397E-2</v>
          </cell>
        </row>
        <row r="80">
          <cell r="C80">
            <v>10559</v>
          </cell>
          <cell r="D80">
            <v>8809759231947</v>
          </cell>
          <cell r="E80" t="str">
            <v>Chair</v>
          </cell>
          <cell r="F80" t="str">
            <v>Outdoor</v>
          </cell>
          <cell r="G80" t="str">
            <v>VN</v>
          </cell>
          <cell r="H80" t="str">
            <v>All</v>
          </cell>
          <cell r="I80" t="str">
            <v>S22</v>
          </cell>
          <cell r="J80" t="str">
            <v>All</v>
          </cell>
          <cell r="K80" t="str">
            <v>O</v>
          </cell>
          <cell r="L80" t="str">
            <v>Chair Zero High-back</v>
          </cell>
          <cell r="M80" t="str">
            <v>Black</v>
          </cell>
          <cell r="N80" t="str">
            <v>F14 Cyan Blue</v>
          </cell>
          <cell r="O80" t="str">
            <v>AT</v>
          </cell>
          <cell r="V80">
            <v>12.33</v>
          </cell>
          <cell r="W80">
            <v>23.6</v>
          </cell>
          <cell r="Y80">
            <v>0.221</v>
          </cell>
          <cell r="Z80">
            <v>36.150999999999996</v>
          </cell>
          <cell r="AA80">
            <v>39</v>
          </cell>
          <cell r="AC80">
            <v>14.47</v>
          </cell>
          <cell r="AD80">
            <v>24.98</v>
          </cell>
          <cell r="AF80">
            <v>0.442</v>
          </cell>
          <cell r="AG80">
            <v>39.892000000000003</v>
          </cell>
          <cell r="AH80">
            <v>43.1</v>
          </cell>
          <cell r="AI80">
            <v>0.1051282051282052</v>
          </cell>
          <cell r="AJ80">
            <v>47</v>
          </cell>
          <cell r="AK80">
            <v>0.23082978723404268</v>
          </cell>
          <cell r="AO80">
            <v>52.5</v>
          </cell>
          <cell r="AP80">
            <v>0.24015238095238089</v>
          </cell>
          <cell r="AQ80">
            <v>47</v>
          </cell>
          <cell r="AR80">
            <v>0.23082978723404268</v>
          </cell>
          <cell r="AS80">
            <v>0.10476190476190472</v>
          </cell>
        </row>
        <row r="81">
          <cell r="C81">
            <v>10560</v>
          </cell>
          <cell r="D81">
            <v>8809759231954</v>
          </cell>
          <cell r="E81" t="str">
            <v>Chair</v>
          </cell>
          <cell r="F81" t="str">
            <v>Outdoor</v>
          </cell>
          <cell r="G81" t="str">
            <v>VN</v>
          </cell>
          <cell r="H81" t="str">
            <v>All</v>
          </cell>
          <cell r="I81" t="str">
            <v>S22</v>
          </cell>
          <cell r="J81" t="str">
            <v>All</v>
          </cell>
          <cell r="K81" t="str">
            <v>O</v>
          </cell>
          <cell r="L81" t="str">
            <v>Chair Zero High-back</v>
          </cell>
          <cell r="M81" t="str">
            <v>Grey</v>
          </cell>
          <cell r="N81" t="str">
            <v>F17 Melon</v>
          </cell>
          <cell r="O81" t="str">
            <v>AT</v>
          </cell>
          <cell r="V81">
            <v>12.65</v>
          </cell>
          <cell r="W81">
            <v>23.6</v>
          </cell>
          <cell r="Y81">
            <v>0.221</v>
          </cell>
          <cell r="Z81">
            <v>36.470999999999997</v>
          </cell>
          <cell r="AA81">
            <v>39.4</v>
          </cell>
          <cell r="AC81">
            <v>16</v>
          </cell>
          <cell r="AD81">
            <v>24.98</v>
          </cell>
          <cell r="AF81">
            <v>0.442</v>
          </cell>
          <cell r="AG81">
            <v>41.422000000000004</v>
          </cell>
          <cell r="AH81">
            <v>44.7</v>
          </cell>
          <cell r="AI81">
            <v>0.13451776649746194</v>
          </cell>
          <cell r="AJ81">
            <v>47</v>
          </cell>
          <cell r="AK81">
            <v>0.22402127659574478</v>
          </cell>
          <cell r="AO81">
            <v>52.5</v>
          </cell>
          <cell r="AP81">
            <v>0.21100952380952376</v>
          </cell>
          <cell r="AQ81">
            <v>47</v>
          </cell>
          <cell r="AR81">
            <v>0.22402127659574478</v>
          </cell>
          <cell r="AS81">
            <v>0.10476190476190472</v>
          </cell>
        </row>
        <row r="82">
          <cell r="C82">
            <v>10561</v>
          </cell>
          <cell r="D82">
            <v>8809759231961</v>
          </cell>
          <cell r="E82" t="str">
            <v>Chair</v>
          </cell>
          <cell r="F82" t="str">
            <v>Outdoor</v>
          </cell>
          <cell r="G82" t="str">
            <v>VN</v>
          </cell>
          <cell r="H82" t="str">
            <v>-</v>
          </cell>
          <cell r="I82" t="str">
            <v>Drop</v>
          </cell>
          <cell r="J82" t="str">
            <v>Drop</v>
          </cell>
          <cell r="K82" t="str">
            <v>X</v>
          </cell>
          <cell r="L82" t="str">
            <v>Chair Zero High-back</v>
          </cell>
          <cell r="M82" t="str">
            <v>Sand</v>
          </cell>
          <cell r="N82" t="str">
            <v>F10 Black</v>
          </cell>
          <cell r="O82" t="str">
            <v>AT</v>
          </cell>
          <cell r="V82">
            <v>12.65</v>
          </cell>
          <cell r="W82">
            <v>23.6</v>
          </cell>
          <cell r="Y82">
            <v>0.221</v>
          </cell>
          <cell r="Z82">
            <v>36.470999999999997</v>
          </cell>
          <cell r="AA82">
            <v>39.4</v>
          </cell>
          <cell r="AJ82">
            <v>47</v>
          </cell>
          <cell r="AK82">
            <v>0.22402127659574478</v>
          </cell>
        </row>
        <row r="83">
          <cell r="C83">
            <v>10562</v>
          </cell>
          <cell r="D83">
            <v>8809759231978</v>
          </cell>
          <cell r="E83" t="str">
            <v>Chair</v>
          </cell>
          <cell r="F83" t="str">
            <v>Outdoor</v>
          </cell>
          <cell r="G83" t="str">
            <v>VN</v>
          </cell>
          <cell r="H83" t="str">
            <v>All</v>
          </cell>
          <cell r="I83" t="str">
            <v>S23</v>
          </cell>
          <cell r="J83" t="str">
            <v>All</v>
          </cell>
          <cell r="K83" t="str">
            <v>O</v>
          </cell>
          <cell r="L83" t="str">
            <v>Chair Zero High-back</v>
          </cell>
          <cell r="M83" t="str">
            <v>White</v>
          </cell>
          <cell r="N83" t="str">
            <v>F14 Cyan Blue</v>
          </cell>
          <cell r="O83" t="str">
            <v>AT</v>
          </cell>
          <cell r="V83">
            <v>12.34</v>
          </cell>
          <cell r="W83">
            <v>23.6</v>
          </cell>
          <cell r="Y83">
            <v>0.221</v>
          </cell>
          <cell r="Z83">
            <v>36.160999999999994</v>
          </cell>
          <cell r="AA83">
            <v>39.1</v>
          </cell>
          <cell r="AC83">
            <v>15.332800000000001</v>
          </cell>
          <cell r="AD83">
            <v>24.98</v>
          </cell>
          <cell r="AF83">
            <v>0.32</v>
          </cell>
          <cell r="AG83">
            <v>40.632800000000003</v>
          </cell>
          <cell r="AH83">
            <v>43.9</v>
          </cell>
          <cell r="AI83">
            <v>0.1227621483375958</v>
          </cell>
          <cell r="AJ83">
            <v>47</v>
          </cell>
          <cell r="AK83">
            <v>0.23061702127659589</v>
          </cell>
          <cell r="AO83">
            <v>53.5</v>
          </cell>
          <cell r="AP83">
            <v>0.24050841121495325</v>
          </cell>
          <cell r="AQ83">
            <v>47</v>
          </cell>
          <cell r="AR83">
            <v>0.23061702127659589</v>
          </cell>
          <cell r="AS83">
            <v>0.12149532710280375</v>
          </cell>
        </row>
        <row r="84">
          <cell r="C84">
            <v>10506</v>
          </cell>
          <cell r="D84">
            <v>8809668415018</v>
          </cell>
          <cell r="E84" t="str">
            <v>Chair</v>
          </cell>
          <cell r="F84" t="str">
            <v>Outdoor</v>
          </cell>
          <cell r="G84" t="str">
            <v>VN</v>
          </cell>
          <cell r="H84" t="str">
            <v>All</v>
          </cell>
          <cell r="I84" t="str">
            <v>S22</v>
          </cell>
          <cell r="J84" t="str">
            <v>All</v>
          </cell>
          <cell r="K84" t="str">
            <v>O</v>
          </cell>
          <cell r="L84" t="str">
            <v xml:space="preserve">Incline Festival Chair </v>
          </cell>
          <cell r="M84" t="str">
            <v>Black</v>
          </cell>
          <cell r="N84" t="str">
            <v>F14 Cyan Blue</v>
          </cell>
          <cell r="O84" t="str">
            <v>AT</v>
          </cell>
          <cell r="P84">
            <v>13.14</v>
          </cell>
          <cell r="Q84">
            <v>16.88</v>
          </cell>
          <cell r="R84">
            <v>0.28499999999999998</v>
          </cell>
          <cell r="S84">
            <v>30.305</v>
          </cell>
          <cell r="T84">
            <v>32.700000000000003</v>
          </cell>
          <cell r="U84">
            <v>32.700000000000003</v>
          </cell>
          <cell r="V84">
            <v>12.17</v>
          </cell>
          <cell r="W84">
            <v>18.567999999999998</v>
          </cell>
          <cell r="Y84">
            <v>0.44699999999999995</v>
          </cell>
          <cell r="Z84">
            <v>31.184999999999999</v>
          </cell>
          <cell r="AA84">
            <v>33.700000000000003</v>
          </cell>
          <cell r="AB84">
            <v>3.0581039755351647E-2</v>
          </cell>
          <cell r="AC84">
            <v>13.630400000000002</v>
          </cell>
          <cell r="AD84">
            <v>19.7</v>
          </cell>
          <cell r="AF84">
            <v>1.3619999999999999</v>
          </cell>
          <cell r="AG84">
            <v>34.692399999999999</v>
          </cell>
          <cell r="AH84">
            <v>37.5</v>
          </cell>
          <cell r="AI84">
            <v>0.11275964391691384</v>
          </cell>
          <cell r="AJ84">
            <v>45</v>
          </cell>
          <cell r="AK84">
            <v>0.30700000000000005</v>
          </cell>
          <cell r="AL84">
            <v>43.3</v>
          </cell>
          <cell r="AM84">
            <v>0.30011547344110856</v>
          </cell>
          <cell r="AN84">
            <v>3.7777777777777799E-2</v>
          </cell>
          <cell r="AO84">
            <v>45.5</v>
          </cell>
          <cell r="AP84">
            <v>0.23752967032967032</v>
          </cell>
          <cell r="AQ84">
            <v>45</v>
          </cell>
          <cell r="AR84">
            <v>0.30700000000000005</v>
          </cell>
          <cell r="AS84">
            <v>1.098901098901095E-2</v>
          </cell>
        </row>
        <row r="85">
          <cell r="C85">
            <v>10509</v>
          </cell>
          <cell r="D85">
            <v>8809668415049</v>
          </cell>
          <cell r="E85" t="str">
            <v>Chair</v>
          </cell>
          <cell r="F85" t="str">
            <v>Outdoor</v>
          </cell>
          <cell r="G85" t="str">
            <v>VN</v>
          </cell>
          <cell r="H85" t="str">
            <v>-</v>
          </cell>
          <cell r="I85" t="str">
            <v>Drop</v>
          </cell>
          <cell r="J85" t="str">
            <v>Drop</v>
          </cell>
          <cell r="K85" t="str">
            <v>X</v>
          </cell>
          <cell r="L85" t="str">
            <v xml:space="preserve">Incline Festival Chair </v>
          </cell>
          <cell r="M85" t="str">
            <v>Tie Dye</v>
          </cell>
          <cell r="N85" t="str">
            <v>F12 Orange</v>
          </cell>
          <cell r="O85" t="str">
            <v>AT</v>
          </cell>
          <cell r="P85">
            <v>14.2</v>
          </cell>
          <cell r="Q85">
            <v>16.88</v>
          </cell>
          <cell r="R85">
            <v>0.28499999999999998</v>
          </cell>
          <cell r="S85">
            <v>31.364999999999998</v>
          </cell>
          <cell r="T85">
            <v>33.9</v>
          </cell>
          <cell r="U85">
            <v>34</v>
          </cell>
          <cell r="V85">
            <v>13.27</v>
          </cell>
          <cell r="W85">
            <v>18.567999999999998</v>
          </cell>
          <cell r="Y85">
            <v>0.44699999999999995</v>
          </cell>
          <cell r="Z85">
            <v>32.284999999999997</v>
          </cell>
          <cell r="AA85">
            <v>34.9</v>
          </cell>
          <cell r="AB85">
            <v>2.9498525073746285E-2</v>
          </cell>
          <cell r="AJ85">
            <v>47</v>
          </cell>
          <cell r="AK85">
            <v>0.31308510638297882</v>
          </cell>
          <cell r="AL85">
            <v>44.95</v>
          </cell>
          <cell r="AM85">
            <v>0.30222469410456065</v>
          </cell>
          <cell r="AN85">
            <v>4.3617021276595724E-2</v>
          </cell>
        </row>
        <row r="86">
          <cell r="C86">
            <v>10516</v>
          </cell>
          <cell r="D86">
            <v>8809759232036</v>
          </cell>
          <cell r="E86" t="str">
            <v>Chair</v>
          </cell>
          <cell r="F86" t="str">
            <v>Outdoor</v>
          </cell>
          <cell r="G86" t="str">
            <v>VN</v>
          </cell>
          <cell r="H86" t="str">
            <v>-</v>
          </cell>
          <cell r="I86" t="str">
            <v>Drop</v>
          </cell>
          <cell r="J86" t="str">
            <v>Drop</v>
          </cell>
          <cell r="K86" t="str">
            <v>X</v>
          </cell>
          <cell r="L86" t="str">
            <v xml:space="preserve">Incline Festival Chair </v>
          </cell>
          <cell r="M86" t="str">
            <v>Black/Khaki/Purple Color Block</v>
          </cell>
          <cell r="N86" t="str">
            <v>F10 Black</v>
          </cell>
          <cell r="O86" t="str">
            <v>AT</v>
          </cell>
          <cell r="V86">
            <v>12.53</v>
          </cell>
          <cell r="W86">
            <v>18.567999999999998</v>
          </cell>
          <cell r="Y86">
            <v>0.44699999999999995</v>
          </cell>
          <cell r="Z86">
            <v>31.544999999999998</v>
          </cell>
          <cell r="AA86">
            <v>34.1</v>
          </cell>
          <cell r="AJ86">
            <v>45</v>
          </cell>
          <cell r="AK86">
            <v>0.29900000000000004</v>
          </cell>
        </row>
        <row r="87">
          <cell r="C87">
            <v>10520</v>
          </cell>
          <cell r="D87">
            <v>8809837843109</v>
          </cell>
          <cell r="I87" t="str">
            <v>S23</v>
          </cell>
          <cell r="J87" t="str">
            <v>All</v>
          </cell>
          <cell r="K87" t="str">
            <v>O</v>
          </cell>
          <cell r="L87" t="str">
            <v xml:space="preserve">Incline Festival Chair </v>
          </cell>
          <cell r="M87" t="str">
            <v>Rainbow Bandanna Quilt</v>
          </cell>
          <cell r="N87" t="str">
            <v>F10 Black</v>
          </cell>
          <cell r="O87" t="str">
            <v>AT</v>
          </cell>
          <cell r="V87">
            <v>13.93</v>
          </cell>
          <cell r="W87">
            <v>18.567999999999998</v>
          </cell>
          <cell r="Y87">
            <v>0.44699999999999995</v>
          </cell>
          <cell r="Z87">
            <v>32.945</v>
          </cell>
          <cell r="AA87">
            <v>35.6</v>
          </cell>
        </row>
        <row r="88">
          <cell r="C88">
            <v>10518</v>
          </cell>
          <cell r="D88">
            <v>8809759233491</v>
          </cell>
          <cell r="E88" t="str">
            <v>Chair</v>
          </cell>
          <cell r="F88" t="str">
            <v>Outdoor</v>
          </cell>
          <cell r="G88" t="str">
            <v>VN</v>
          </cell>
          <cell r="H88" t="str">
            <v>All</v>
          </cell>
          <cell r="I88" t="str">
            <v>S22</v>
          </cell>
          <cell r="J88" t="str">
            <v>Drop</v>
          </cell>
          <cell r="K88" t="str">
            <v>X</v>
          </cell>
          <cell r="L88" t="str">
            <v xml:space="preserve">Incline Festival Chair </v>
          </cell>
          <cell r="M88" t="str">
            <v>Blue Bandanna Quilt</v>
          </cell>
          <cell r="N88" t="str">
            <v>F10 Black</v>
          </cell>
          <cell r="O88" t="str">
            <v>AT</v>
          </cell>
          <cell r="V88">
            <v>13.93</v>
          </cell>
          <cell r="W88">
            <v>18.567999999999998</v>
          </cell>
          <cell r="Y88">
            <v>0.44699999999999995</v>
          </cell>
          <cell r="Z88">
            <v>32.945</v>
          </cell>
          <cell r="AA88">
            <v>35.6</v>
          </cell>
          <cell r="AJ88">
            <v>47</v>
          </cell>
          <cell r="AK88">
            <v>0.29904255319148931</v>
          </cell>
        </row>
        <row r="89">
          <cell r="C89">
            <v>14351</v>
          </cell>
          <cell r="D89">
            <v>8809668415124</v>
          </cell>
          <cell r="E89" t="str">
            <v>Chair</v>
          </cell>
          <cell r="F89" t="str">
            <v>Outdoor</v>
          </cell>
          <cell r="G89" t="str">
            <v>VN</v>
          </cell>
          <cell r="H89" t="str">
            <v>All</v>
          </cell>
          <cell r="I89" t="str">
            <v>S22</v>
          </cell>
          <cell r="J89" t="str">
            <v>All</v>
          </cell>
          <cell r="K89" t="str">
            <v>O</v>
          </cell>
          <cell r="L89" t="str">
            <v>Café Chair</v>
          </cell>
          <cell r="M89" t="str">
            <v>Black</v>
          </cell>
          <cell r="N89" t="str">
            <v>F14 Cyan Blue</v>
          </cell>
          <cell r="O89" t="str">
            <v>AT</v>
          </cell>
          <cell r="V89">
            <v>13.32</v>
          </cell>
          <cell r="W89">
            <v>31.54</v>
          </cell>
          <cell r="X89">
            <v>1.56</v>
          </cell>
          <cell r="Y89">
            <v>0.246</v>
          </cell>
          <cell r="Z89">
            <v>46.666000000000004</v>
          </cell>
          <cell r="AA89">
            <v>50.4</v>
          </cell>
          <cell r="AC89">
            <v>15.584399999999999</v>
          </cell>
          <cell r="AD89">
            <v>33.32</v>
          </cell>
          <cell r="AE89">
            <v>1.56</v>
          </cell>
          <cell r="AF89">
            <v>0.49199999999999999</v>
          </cell>
          <cell r="AG89">
            <v>50.956399999999995</v>
          </cell>
          <cell r="AH89">
            <v>55</v>
          </cell>
          <cell r="AI89">
            <v>9.126984126984139E-2</v>
          </cell>
          <cell r="AJ89">
            <v>60</v>
          </cell>
          <cell r="AK89">
            <v>0.22223333333333328</v>
          </cell>
          <cell r="AO89">
            <v>68</v>
          </cell>
          <cell r="AP89">
            <v>0.25064117647058826</v>
          </cell>
          <cell r="AQ89">
            <v>60</v>
          </cell>
          <cell r="AR89">
            <v>0.22223333333333328</v>
          </cell>
          <cell r="AS89">
            <v>0.11764705882352944</v>
          </cell>
        </row>
        <row r="90">
          <cell r="C90">
            <v>14360</v>
          </cell>
          <cell r="D90">
            <v>8809759232050</v>
          </cell>
          <cell r="E90" t="str">
            <v>Chair</v>
          </cell>
          <cell r="F90" t="str">
            <v>Outdoor</v>
          </cell>
          <cell r="G90" t="str">
            <v>VN</v>
          </cell>
          <cell r="H90" t="str">
            <v>-</v>
          </cell>
          <cell r="I90" t="str">
            <v>Drop</v>
          </cell>
          <cell r="J90" t="str">
            <v>All</v>
          </cell>
          <cell r="K90" t="str">
            <v>O</v>
          </cell>
          <cell r="L90" t="str">
            <v>Café Chair</v>
          </cell>
          <cell r="M90" t="str">
            <v>Coyote tan</v>
          </cell>
          <cell r="N90" t="str">
            <v>F10 Black</v>
          </cell>
          <cell r="O90" t="str">
            <v>AT</v>
          </cell>
          <cell r="V90">
            <v>13.34</v>
          </cell>
          <cell r="W90">
            <v>31.54</v>
          </cell>
          <cell r="X90">
            <v>1.56</v>
          </cell>
          <cell r="Y90">
            <v>0.246</v>
          </cell>
          <cell r="Z90">
            <v>46.686</v>
          </cell>
          <cell r="AA90">
            <v>50.4</v>
          </cell>
          <cell r="AC90">
            <v>15.607799999999999</v>
          </cell>
          <cell r="AD90">
            <v>33.32</v>
          </cell>
          <cell r="AE90">
            <v>1.56</v>
          </cell>
          <cell r="AF90">
            <v>0.49199999999999999</v>
          </cell>
          <cell r="AG90">
            <v>50.979799999999997</v>
          </cell>
          <cell r="AH90">
            <v>55.1</v>
          </cell>
          <cell r="AI90">
            <v>9.3253968253968367E-2</v>
          </cell>
          <cell r="AJ90">
            <v>60</v>
          </cell>
          <cell r="AK90">
            <v>0.22189999999999999</v>
          </cell>
          <cell r="AO90">
            <v>68</v>
          </cell>
          <cell r="AP90">
            <v>0.25029705882352948</v>
          </cell>
          <cell r="AQ90">
            <v>60</v>
          </cell>
          <cell r="AR90">
            <v>0.22189999999999999</v>
          </cell>
          <cell r="AS90">
            <v>0.11764705882352944</v>
          </cell>
        </row>
        <row r="91">
          <cell r="C91">
            <v>14355</v>
          </cell>
          <cell r="D91">
            <v>8809668418101</v>
          </cell>
          <cell r="E91" t="str">
            <v>Chair</v>
          </cell>
          <cell r="F91" t="str">
            <v>Outdoor</v>
          </cell>
          <cell r="G91" t="str">
            <v>VN</v>
          </cell>
          <cell r="H91" t="str">
            <v>-</v>
          </cell>
          <cell r="I91" t="str">
            <v>Drop</v>
          </cell>
          <cell r="J91" t="str">
            <v>Drop</v>
          </cell>
          <cell r="K91" t="str">
            <v>X</v>
          </cell>
          <cell r="L91" t="str">
            <v>Café Chair</v>
          </cell>
          <cell r="M91" t="str">
            <v>Scarlet/Iron Block</v>
          </cell>
          <cell r="N91" t="str">
            <v>F11 Steel Grey</v>
          </cell>
          <cell r="O91" t="str">
            <v>AT</v>
          </cell>
          <cell r="V91">
            <v>13.34</v>
          </cell>
          <cell r="W91">
            <v>31.54</v>
          </cell>
          <cell r="X91">
            <v>1.56</v>
          </cell>
          <cell r="Y91">
            <v>0.246</v>
          </cell>
          <cell r="Z91">
            <v>46.686</v>
          </cell>
          <cell r="AA91">
            <v>50.4</v>
          </cell>
          <cell r="AJ91">
            <v>60</v>
          </cell>
          <cell r="AK91">
            <v>0.22189999999999999</v>
          </cell>
        </row>
        <row r="92">
          <cell r="C92">
            <v>14353</v>
          </cell>
          <cell r="D92">
            <v>8809668415148</v>
          </cell>
          <cell r="E92" t="str">
            <v>Chair</v>
          </cell>
          <cell r="F92" t="str">
            <v>Outdoor</v>
          </cell>
          <cell r="G92" t="str">
            <v>VN</v>
          </cell>
          <cell r="H92" t="str">
            <v>All</v>
          </cell>
          <cell r="I92" t="str">
            <v>S22</v>
          </cell>
          <cell r="J92" t="str">
            <v>All</v>
          </cell>
          <cell r="K92" t="str">
            <v>O</v>
          </cell>
          <cell r="L92" t="str">
            <v>Café Chair</v>
          </cell>
          <cell r="M92" t="str">
            <v>Forest Green</v>
          </cell>
          <cell r="N92" t="str">
            <v>F11 Steel Grey</v>
          </cell>
          <cell r="O92" t="str">
            <v>AT</v>
          </cell>
          <cell r="V92">
            <v>13.34</v>
          </cell>
          <cell r="W92">
            <v>31.54</v>
          </cell>
          <cell r="X92">
            <v>1.56</v>
          </cell>
          <cell r="Y92">
            <v>0.246</v>
          </cell>
          <cell r="Z92">
            <v>46.686</v>
          </cell>
          <cell r="AA92">
            <v>50.4</v>
          </cell>
          <cell r="AC92">
            <v>15.607799999999999</v>
          </cell>
          <cell r="AD92">
            <v>33.32</v>
          </cell>
          <cell r="AE92">
            <v>1.56</v>
          </cell>
          <cell r="AF92">
            <v>0.49199999999999999</v>
          </cell>
          <cell r="AG92">
            <v>50.979799999999997</v>
          </cell>
          <cell r="AH92">
            <v>55.1</v>
          </cell>
          <cell r="AI92">
            <v>9.3253968253968367E-2</v>
          </cell>
          <cell r="AJ92">
            <v>60</v>
          </cell>
          <cell r="AK92">
            <v>0.22189999999999999</v>
          </cell>
          <cell r="AO92">
            <v>68</v>
          </cell>
          <cell r="AP92">
            <v>0.25029705882352948</v>
          </cell>
          <cell r="AQ92">
            <v>60</v>
          </cell>
          <cell r="AR92">
            <v>0.22189999999999999</v>
          </cell>
          <cell r="AS92">
            <v>0.11764705882352944</v>
          </cell>
        </row>
        <row r="93">
          <cell r="C93">
            <v>14361</v>
          </cell>
          <cell r="D93">
            <v>8809759232067</v>
          </cell>
          <cell r="E93" t="str">
            <v>Chair</v>
          </cell>
          <cell r="F93" t="str">
            <v>Outdoor</v>
          </cell>
          <cell r="G93" t="str">
            <v>VN</v>
          </cell>
          <cell r="H93" t="str">
            <v>-</v>
          </cell>
          <cell r="I93" t="str">
            <v>Drop</v>
          </cell>
          <cell r="J93" t="str">
            <v>Drop</v>
          </cell>
          <cell r="K93" t="str">
            <v>X</v>
          </cell>
          <cell r="L93" t="str">
            <v>Café Chair</v>
          </cell>
          <cell r="M93" t="str">
            <v>Tie Dye</v>
          </cell>
          <cell r="N93" t="str">
            <v>F12 Orange</v>
          </cell>
          <cell r="O93" t="str">
            <v>AT</v>
          </cell>
          <cell r="V93">
            <v>13.99</v>
          </cell>
          <cell r="W93">
            <v>31.54</v>
          </cell>
          <cell r="X93">
            <v>1.56</v>
          </cell>
          <cell r="Y93">
            <v>0.246</v>
          </cell>
          <cell r="Z93">
            <v>47.336000000000006</v>
          </cell>
          <cell r="AA93">
            <v>51.1</v>
          </cell>
          <cell r="AJ93">
            <v>61</v>
          </cell>
          <cell r="AK93">
            <v>0.22399999999999987</v>
          </cell>
        </row>
        <row r="94">
          <cell r="C94" t="str">
            <v>11201R1</v>
          </cell>
          <cell r="D94">
            <v>8809272094135</v>
          </cell>
          <cell r="E94" t="str">
            <v>Chair</v>
          </cell>
          <cell r="F94" t="str">
            <v>Outdoor</v>
          </cell>
          <cell r="G94" t="str">
            <v>VN</v>
          </cell>
          <cell r="H94" t="str">
            <v>-</v>
          </cell>
          <cell r="I94" t="str">
            <v>Drop</v>
          </cell>
          <cell r="J94" t="str">
            <v>All</v>
          </cell>
          <cell r="K94" t="str">
            <v>O</v>
          </cell>
          <cell r="L94" t="str">
            <v>Swivel Chair</v>
          </cell>
          <cell r="M94" t="str">
            <v>Black</v>
          </cell>
          <cell r="N94" t="str">
            <v>F14 Cyan Blue</v>
          </cell>
          <cell r="O94" t="str">
            <v>AT</v>
          </cell>
          <cell r="P94">
            <v>11.6</v>
          </cell>
          <cell r="Q94">
            <v>24.3</v>
          </cell>
          <cell r="R94">
            <v>0.28499999999999998</v>
          </cell>
          <cell r="S94">
            <v>36.184999999999995</v>
          </cell>
          <cell r="T94">
            <v>39.1</v>
          </cell>
          <cell r="U94">
            <v>39.1</v>
          </cell>
          <cell r="V94">
            <v>11.9</v>
          </cell>
          <cell r="W94">
            <v>26.73</v>
          </cell>
          <cell r="Y94">
            <v>0.221</v>
          </cell>
          <cell r="Z94">
            <v>38.850999999999999</v>
          </cell>
          <cell r="AA94">
            <v>42</v>
          </cell>
          <cell r="AB94">
            <v>7.4168797953964249E-2</v>
          </cell>
          <cell r="AC94">
            <v>13.57</v>
          </cell>
          <cell r="AD94">
            <v>28.27</v>
          </cell>
          <cell r="AF94">
            <v>0.442</v>
          </cell>
          <cell r="AG94">
            <v>42.282000000000004</v>
          </cell>
          <cell r="AH94">
            <v>45.7</v>
          </cell>
          <cell r="AI94">
            <v>8.8095238095238226E-2</v>
          </cell>
          <cell r="AJ94">
            <v>50</v>
          </cell>
          <cell r="AK94">
            <v>0.22298000000000007</v>
          </cell>
          <cell r="AL94">
            <v>49</v>
          </cell>
          <cell r="AM94">
            <v>0.26153061224489804</v>
          </cell>
          <cell r="AN94">
            <v>2.0000000000000018E-2</v>
          </cell>
          <cell r="AO94">
            <v>55.5</v>
          </cell>
          <cell r="AP94">
            <v>0.23816216216216213</v>
          </cell>
          <cell r="AQ94">
            <v>50</v>
          </cell>
          <cell r="AR94">
            <v>0.22298000000000007</v>
          </cell>
          <cell r="AS94">
            <v>9.9099099099099086E-2</v>
          </cell>
        </row>
        <row r="95">
          <cell r="C95">
            <v>11218</v>
          </cell>
          <cell r="D95">
            <v>8809668415254</v>
          </cell>
          <cell r="E95" t="str">
            <v>Chair</v>
          </cell>
          <cell r="F95" t="str">
            <v>Outdoor</v>
          </cell>
          <cell r="G95" t="str">
            <v>VN</v>
          </cell>
          <cell r="H95" t="str">
            <v>-</v>
          </cell>
          <cell r="I95" t="str">
            <v>Drop</v>
          </cell>
          <cell r="J95" t="str">
            <v>All</v>
          </cell>
          <cell r="K95" t="str">
            <v>O</v>
          </cell>
          <cell r="L95" t="str">
            <v>Swivel Chair</v>
          </cell>
          <cell r="M95" t="str">
            <v>Coyote tan (S20)</v>
          </cell>
          <cell r="N95" t="str">
            <v>F10 Black</v>
          </cell>
          <cell r="O95" t="str">
            <v>AT</v>
          </cell>
          <cell r="V95">
            <v>11.6</v>
          </cell>
          <cell r="W95">
            <v>26.73</v>
          </cell>
          <cell r="Y95">
            <v>0.221</v>
          </cell>
          <cell r="Z95">
            <v>38.550999999999995</v>
          </cell>
          <cell r="AA95">
            <v>41.6</v>
          </cell>
          <cell r="AC95">
            <v>13.571999999999999</v>
          </cell>
          <cell r="AD95">
            <v>28.27</v>
          </cell>
          <cell r="AF95">
            <v>0.442</v>
          </cell>
          <cell r="AG95">
            <v>42.283999999999999</v>
          </cell>
          <cell r="AH95">
            <v>45.7</v>
          </cell>
          <cell r="AI95">
            <v>9.8557692307692291E-2</v>
          </cell>
          <cell r="AJ95">
            <v>50</v>
          </cell>
          <cell r="AK95">
            <v>0.22898000000000007</v>
          </cell>
          <cell r="AO95">
            <v>55.5</v>
          </cell>
          <cell r="AP95">
            <v>0.23812612612612616</v>
          </cell>
          <cell r="AQ95">
            <v>50</v>
          </cell>
          <cell r="AR95">
            <v>0.22898000000000007</v>
          </cell>
          <cell r="AS95">
            <v>9.9099099099099086E-2</v>
          </cell>
        </row>
        <row r="96">
          <cell r="C96" t="str">
            <v>10501R1</v>
          </cell>
          <cell r="D96">
            <v>8809272093381</v>
          </cell>
          <cell r="E96" t="str">
            <v>Chair</v>
          </cell>
          <cell r="F96" t="str">
            <v>Outdoor</v>
          </cell>
          <cell r="G96" t="str">
            <v>VN</v>
          </cell>
          <cell r="H96" t="str">
            <v>All</v>
          </cell>
          <cell r="I96" t="str">
            <v>S22</v>
          </cell>
          <cell r="J96" t="str">
            <v>All</v>
          </cell>
          <cell r="K96" t="str">
            <v>O</v>
          </cell>
          <cell r="L96" t="str">
            <v>Ground Chair</v>
          </cell>
          <cell r="M96" t="str">
            <v>Black</v>
          </cell>
          <cell r="N96" t="str">
            <v>F14 Cyan Blue</v>
          </cell>
          <cell r="O96" t="str">
            <v>AT</v>
          </cell>
          <cell r="P96">
            <v>9.2200000000000006</v>
          </cell>
          <cell r="Q96">
            <v>17.399999999999999</v>
          </cell>
          <cell r="R96">
            <v>0.28499999999999998</v>
          </cell>
          <cell r="S96">
            <v>26.904999999999998</v>
          </cell>
          <cell r="T96">
            <v>29.1</v>
          </cell>
          <cell r="U96">
            <v>29.1</v>
          </cell>
          <cell r="V96">
            <v>9.49</v>
          </cell>
          <cell r="W96">
            <v>19.14</v>
          </cell>
          <cell r="Y96">
            <v>0.221</v>
          </cell>
          <cell r="Z96">
            <v>28.851000000000003</v>
          </cell>
          <cell r="AA96">
            <v>31.2</v>
          </cell>
          <cell r="AB96">
            <v>7.2164948453608213E-2</v>
          </cell>
          <cell r="AC96">
            <v>11.103299999999999</v>
          </cell>
          <cell r="AD96">
            <v>20.3</v>
          </cell>
          <cell r="AF96">
            <v>0.442</v>
          </cell>
          <cell r="AG96">
            <v>31.845300000000002</v>
          </cell>
          <cell r="AH96">
            <v>34.4</v>
          </cell>
          <cell r="AI96">
            <v>0.10256410256410264</v>
          </cell>
          <cell r="AJ96">
            <v>36.5</v>
          </cell>
          <cell r="AK96">
            <v>0.20956164383561637</v>
          </cell>
          <cell r="AL96">
            <v>35.4</v>
          </cell>
          <cell r="AM96">
            <v>0.23997175141242943</v>
          </cell>
          <cell r="AN96">
            <v>3.013698630136985E-2</v>
          </cell>
          <cell r="AO96">
            <v>42</v>
          </cell>
          <cell r="AP96">
            <v>0.2417785714285714</v>
          </cell>
          <cell r="AQ96">
            <v>36.5</v>
          </cell>
          <cell r="AR96">
            <v>0.20956164383561637</v>
          </cell>
          <cell r="AS96">
            <v>0.13095238095238093</v>
          </cell>
        </row>
        <row r="97">
          <cell r="C97" t="str">
            <v>10503R1</v>
          </cell>
          <cell r="D97">
            <v>8809584132013</v>
          </cell>
          <cell r="E97" t="str">
            <v>Chair</v>
          </cell>
          <cell r="F97" t="str">
            <v>Outdoor</v>
          </cell>
          <cell r="G97" t="str">
            <v>VN</v>
          </cell>
          <cell r="H97" t="str">
            <v>All</v>
          </cell>
          <cell r="I97" t="str">
            <v>S22</v>
          </cell>
          <cell r="J97" t="str">
            <v>All</v>
          </cell>
          <cell r="K97" t="str">
            <v>O</v>
          </cell>
          <cell r="L97" t="str">
            <v>Ground Chair</v>
          </cell>
          <cell r="M97" t="str">
            <v>Coyote Tan</v>
          </cell>
          <cell r="N97" t="str">
            <v>F10 Black</v>
          </cell>
          <cell r="O97" t="str">
            <v>AT</v>
          </cell>
          <cell r="P97">
            <v>9.2200000000000006</v>
          </cell>
          <cell r="Q97">
            <v>17.399999999999999</v>
          </cell>
          <cell r="R97">
            <v>0.28499999999999998</v>
          </cell>
          <cell r="S97">
            <v>26.904999999999998</v>
          </cell>
          <cell r="T97">
            <v>29.1</v>
          </cell>
          <cell r="U97">
            <v>29.1</v>
          </cell>
          <cell r="V97">
            <v>9.49</v>
          </cell>
          <cell r="W97">
            <v>19.14</v>
          </cell>
          <cell r="Y97">
            <v>0.221</v>
          </cell>
          <cell r="Z97">
            <v>28.851000000000003</v>
          </cell>
          <cell r="AA97">
            <v>31.2</v>
          </cell>
          <cell r="AB97">
            <v>7.2164948453608213E-2</v>
          </cell>
          <cell r="AC97">
            <v>11.103299999999999</v>
          </cell>
          <cell r="AD97">
            <v>20.3</v>
          </cell>
          <cell r="AF97">
            <v>0.442</v>
          </cell>
          <cell r="AG97">
            <v>31.845300000000002</v>
          </cell>
          <cell r="AH97">
            <v>34.4</v>
          </cell>
          <cell r="AI97">
            <v>0.10256410256410264</v>
          </cell>
          <cell r="AJ97">
            <v>36.5</v>
          </cell>
          <cell r="AK97">
            <v>0.20956164383561637</v>
          </cell>
          <cell r="AL97">
            <v>35.4</v>
          </cell>
          <cell r="AM97">
            <v>0.23997175141242943</v>
          </cell>
          <cell r="AN97">
            <v>3.013698630136985E-2</v>
          </cell>
          <cell r="AO97">
            <v>42</v>
          </cell>
          <cell r="AP97">
            <v>0.2417785714285714</v>
          </cell>
          <cell r="AQ97">
            <v>36.5</v>
          </cell>
          <cell r="AR97">
            <v>0.20956164383561637</v>
          </cell>
          <cell r="AS97">
            <v>0.13095238095238093</v>
          </cell>
        </row>
        <row r="98">
          <cell r="C98">
            <v>10515</v>
          </cell>
          <cell r="D98">
            <v>8809759231985</v>
          </cell>
          <cell r="E98" t="str">
            <v>Chair</v>
          </cell>
          <cell r="F98" t="str">
            <v>Outdoor</v>
          </cell>
          <cell r="G98" t="str">
            <v>VN</v>
          </cell>
          <cell r="H98" t="str">
            <v>-</v>
          </cell>
          <cell r="I98" t="str">
            <v>Drop</v>
          </cell>
          <cell r="J98" t="str">
            <v>Drop</v>
          </cell>
          <cell r="K98" t="str">
            <v>X</v>
          </cell>
          <cell r="L98" t="str">
            <v>Ground Chair</v>
          </cell>
          <cell r="M98" t="str">
            <v>Forest Green</v>
          </cell>
          <cell r="N98" t="str">
            <v>F11 Steel Grey</v>
          </cell>
          <cell r="O98" t="str">
            <v>AT</v>
          </cell>
          <cell r="V98">
            <v>9.41</v>
          </cell>
          <cell r="W98">
            <v>19.14</v>
          </cell>
          <cell r="Y98">
            <v>0.221</v>
          </cell>
          <cell r="Z98">
            <v>28.771000000000001</v>
          </cell>
          <cell r="AA98">
            <v>31.1</v>
          </cell>
          <cell r="AJ98">
            <v>36.5</v>
          </cell>
          <cell r="AK98">
            <v>0.21175342465753422</v>
          </cell>
        </row>
        <row r="99">
          <cell r="C99">
            <v>10504</v>
          </cell>
          <cell r="D99">
            <v>8809668410945</v>
          </cell>
          <cell r="E99" t="str">
            <v>Chair</v>
          </cell>
          <cell r="F99" t="str">
            <v>Outdoor</v>
          </cell>
          <cell r="G99" t="str">
            <v>VN</v>
          </cell>
          <cell r="H99" t="str">
            <v>XC Sports</v>
          </cell>
          <cell r="I99" t="str">
            <v>S22</v>
          </cell>
          <cell r="J99" t="str">
            <v>Drop</v>
          </cell>
          <cell r="K99" t="str">
            <v>X</v>
          </cell>
          <cell r="L99" t="str">
            <v>Ground Chair</v>
          </cell>
          <cell r="M99" t="str">
            <v>All Black</v>
          </cell>
          <cell r="N99" t="str">
            <v>F10 Black</v>
          </cell>
          <cell r="O99" t="str">
            <v>AT</v>
          </cell>
          <cell r="V99">
            <v>9.5</v>
          </cell>
          <cell r="W99">
            <v>19.14</v>
          </cell>
          <cell r="Y99">
            <v>0.221</v>
          </cell>
          <cell r="Z99">
            <v>28.861000000000001</v>
          </cell>
          <cell r="AA99">
            <v>31.2</v>
          </cell>
          <cell r="AJ99">
            <v>36.5</v>
          </cell>
          <cell r="AK99">
            <v>0.20928767123287673</v>
          </cell>
        </row>
        <row r="100">
          <cell r="C100">
            <v>14501</v>
          </cell>
          <cell r="D100">
            <v>8809584131344</v>
          </cell>
          <cell r="E100" t="str">
            <v>Chair</v>
          </cell>
          <cell r="F100" t="str">
            <v>Outdoor</v>
          </cell>
          <cell r="G100" t="str">
            <v>VN</v>
          </cell>
          <cell r="H100" t="str">
            <v>All</v>
          </cell>
          <cell r="I100" t="str">
            <v>S22</v>
          </cell>
          <cell r="J100" t="str">
            <v>All</v>
          </cell>
          <cell r="K100" t="str">
            <v>O</v>
          </cell>
          <cell r="L100" t="str">
            <v>Speed Stool M</v>
          </cell>
          <cell r="M100" t="str">
            <v>Black</v>
          </cell>
          <cell r="N100" t="str">
            <v>F14 Cyan Blue</v>
          </cell>
          <cell r="O100" t="str">
            <v>AT</v>
          </cell>
          <cell r="P100">
            <v>4.41</v>
          </cell>
          <cell r="Q100">
            <v>21.8</v>
          </cell>
          <cell r="R100">
            <v>0.28499999999999998</v>
          </cell>
          <cell r="S100">
            <v>26.495000000000001</v>
          </cell>
          <cell r="T100">
            <v>28.6</v>
          </cell>
          <cell r="U100">
            <v>29</v>
          </cell>
          <cell r="V100">
            <v>4.51</v>
          </cell>
          <cell r="W100">
            <v>23.98</v>
          </cell>
          <cell r="Y100">
            <v>0.28499999999999998</v>
          </cell>
          <cell r="Z100">
            <v>28.775000000000002</v>
          </cell>
          <cell r="AA100">
            <v>31.1</v>
          </cell>
          <cell r="AB100">
            <v>8.7412587412587506E-2</v>
          </cell>
          <cell r="AC100">
            <v>5.0512000000000006</v>
          </cell>
          <cell r="AD100">
            <v>25.38</v>
          </cell>
          <cell r="AF100">
            <v>0.46</v>
          </cell>
          <cell r="AG100">
            <v>30.891200000000001</v>
          </cell>
          <cell r="AH100">
            <v>33.4</v>
          </cell>
          <cell r="AI100">
            <v>7.3954983922829509E-2</v>
          </cell>
          <cell r="AJ100">
            <v>39.5</v>
          </cell>
          <cell r="AK100">
            <v>0.27151898734177204</v>
          </cell>
          <cell r="AL100">
            <v>38.5</v>
          </cell>
          <cell r="AM100">
            <v>0.31181818181818177</v>
          </cell>
          <cell r="AN100">
            <v>2.5316455696202556E-2</v>
          </cell>
          <cell r="AO100">
            <v>41</v>
          </cell>
          <cell r="AP100">
            <v>0.24655609756097563</v>
          </cell>
          <cell r="AQ100">
            <v>39.5</v>
          </cell>
          <cell r="AR100">
            <v>0.27151898734177204</v>
          </cell>
          <cell r="AS100">
            <v>3.6585365853658569E-2</v>
          </cell>
        </row>
        <row r="101">
          <cell r="C101">
            <v>14507</v>
          </cell>
          <cell r="D101">
            <v>8809759231992</v>
          </cell>
          <cell r="E101" t="str">
            <v>Chair</v>
          </cell>
          <cell r="F101" t="str">
            <v>Outdoor</v>
          </cell>
          <cell r="G101" t="str">
            <v>VN</v>
          </cell>
          <cell r="H101" t="str">
            <v>-</v>
          </cell>
          <cell r="I101" t="str">
            <v>Drop</v>
          </cell>
          <cell r="J101" t="str">
            <v>Drop</v>
          </cell>
          <cell r="K101" t="str">
            <v>X</v>
          </cell>
          <cell r="L101" t="str">
            <v>Speed Stool M</v>
          </cell>
          <cell r="M101" t="str">
            <v>Sand</v>
          </cell>
          <cell r="N101" t="str">
            <v>F10 Black</v>
          </cell>
          <cell r="O101" t="str">
            <v>AT</v>
          </cell>
          <cell r="V101">
            <v>4.43</v>
          </cell>
          <cell r="W101">
            <v>23.98</v>
          </cell>
          <cell r="Y101">
            <v>0.23</v>
          </cell>
          <cell r="Z101">
            <v>28.64</v>
          </cell>
          <cell r="AA101">
            <v>30.9</v>
          </cell>
          <cell r="AJ101">
            <v>39.5</v>
          </cell>
          <cell r="AK101">
            <v>0.27493670886075949</v>
          </cell>
        </row>
        <row r="102">
          <cell r="C102">
            <v>14508</v>
          </cell>
          <cell r="D102">
            <v>8809759233484</v>
          </cell>
          <cell r="E102" t="str">
            <v>Chair</v>
          </cell>
          <cell r="F102" t="str">
            <v>Outdoor</v>
          </cell>
          <cell r="G102" t="str">
            <v>VN</v>
          </cell>
          <cell r="H102" t="str">
            <v>All</v>
          </cell>
          <cell r="I102" t="str">
            <v>S23</v>
          </cell>
          <cell r="J102" t="str">
            <v>All</v>
          </cell>
          <cell r="K102" t="str">
            <v>O</v>
          </cell>
          <cell r="L102" t="str">
            <v>Speed Stool M</v>
          </cell>
          <cell r="M102" t="str">
            <v>White</v>
          </cell>
          <cell r="N102" t="str">
            <v>F14 Cyan Blue</v>
          </cell>
          <cell r="O102" t="str">
            <v>AT</v>
          </cell>
          <cell r="V102">
            <v>4.38</v>
          </cell>
          <cell r="W102">
            <v>23.98</v>
          </cell>
          <cell r="Y102">
            <v>0.23</v>
          </cell>
          <cell r="Z102">
            <v>28.59</v>
          </cell>
          <cell r="AA102">
            <v>30.9</v>
          </cell>
          <cell r="AC102">
            <v>4.894400000000001</v>
          </cell>
          <cell r="AD102">
            <v>25.379000000000001</v>
          </cell>
          <cell r="AF102">
            <v>0.46</v>
          </cell>
          <cell r="AG102">
            <v>30.733400000000003</v>
          </cell>
          <cell r="AH102">
            <v>33.200000000000003</v>
          </cell>
          <cell r="AI102">
            <v>7.4433656957928918E-2</v>
          </cell>
          <cell r="AJ102">
            <v>39.5</v>
          </cell>
          <cell r="AK102">
            <v>0.27620253164556963</v>
          </cell>
          <cell r="AO102">
            <v>41</v>
          </cell>
          <cell r="AP102">
            <v>0.25040487804878042</v>
          </cell>
          <cell r="AQ102">
            <v>39.5</v>
          </cell>
          <cell r="AR102">
            <v>0.27620253164556963</v>
          </cell>
          <cell r="AS102">
            <v>3.6585365853658569E-2</v>
          </cell>
        </row>
        <row r="103">
          <cell r="C103">
            <v>14512</v>
          </cell>
          <cell r="D103">
            <v>8809837840184</v>
          </cell>
          <cell r="E103" t="str">
            <v>Chair</v>
          </cell>
          <cell r="F103" t="str">
            <v>Outdoor</v>
          </cell>
          <cell r="G103" t="str">
            <v>VN</v>
          </cell>
          <cell r="H103" t="str">
            <v>All</v>
          </cell>
          <cell r="I103" t="str">
            <v>S23</v>
          </cell>
          <cell r="J103" t="str">
            <v>All</v>
          </cell>
          <cell r="K103" t="str">
            <v>O</v>
          </cell>
          <cell r="L103" t="str">
            <v>Stool One</v>
          </cell>
          <cell r="M103" t="str">
            <v>Black</v>
          </cell>
          <cell r="N103" t="str">
            <v>F14 Cyan Blue</v>
          </cell>
          <cell r="O103" t="str">
            <v>AT</v>
          </cell>
          <cell r="AF103">
            <v>0</v>
          </cell>
          <cell r="AG103">
            <v>0</v>
          </cell>
          <cell r="AH103">
            <v>0</v>
          </cell>
          <cell r="AP103" t="e">
            <v>#DIV/0!</v>
          </cell>
        </row>
        <row r="104">
          <cell r="C104">
            <v>14513</v>
          </cell>
          <cell r="D104">
            <v>8809837840191</v>
          </cell>
          <cell r="E104" t="str">
            <v>Chair</v>
          </cell>
          <cell r="F104" t="str">
            <v>Outdoor</v>
          </cell>
          <cell r="G104" t="str">
            <v>VN</v>
          </cell>
          <cell r="H104" t="str">
            <v>All</v>
          </cell>
          <cell r="I104" t="str">
            <v>S23</v>
          </cell>
          <cell r="J104" t="str">
            <v>Drop</v>
          </cell>
          <cell r="K104" t="str">
            <v>O</v>
          </cell>
          <cell r="L104" t="str">
            <v>Stool One</v>
          </cell>
          <cell r="M104" t="str">
            <v>Coyote Tan</v>
          </cell>
          <cell r="N104" t="str">
            <v>F10 Black</v>
          </cell>
          <cell r="O104" t="str">
            <v>AT</v>
          </cell>
          <cell r="AF104">
            <v>0</v>
          </cell>
          <cell r="AG104">
            <v>0</v>
          </cell>
          <cell r="AH104">
            <v>0</v>
          </cell>
          <cell r="AP104" t="e">
            <v>#DIV/0!</v>
          </cell>
        </row>
        <row r="105">
          <cell r="C105">
            <v>14301</v>
          </cell>
          <cell r="D105">
            <v>8809584131320</v>
          </cell>
          <cell r="E105" t="str">
            <v>Chair</v>
          </cell>
          <cell r="F105" t="str">
            <v>Outdoor</v>
          </cell>
          <cell r="G105" t="str">
            <v>VN</v>
          </cell>
          <cell r="H105" t="str">
            <v>All</v>
          </cell>
          <cell r="I105" t="str">
            <v>S22</v>
          </cell>
          <cell r="J105" t="str">
            <v>All</v>
          </cell>
          <cell r="K105" t="str">
            <v>O</v>
          </cell>
          <cell r="L105" t="str">
            <v>Bench One</v>
          </cell>
          <cell r="M105" t="str">
            <v>Black</v>
          </cell>
          <cell r="N105" t="str">
            <v>F14 Cyan Blue</v>
          </cell>
          <cell r="O105" t="str">
            <v>AT</v>
          </cell>
          <cell r="P105">
            <v>10.96</v>
          </cell>
          <cell r="Q105">
            <v>63</v>
          </cell>
          <cell r="R105">
            <v>0.28499999999999998</v>
          </cell>
          <cell r="S105">
            <v>74.245000000000005</v>
          </cell>
          <cell r="T105">
            <v>80.2</v>
          </cell>
          <cell r="U105">
            <v>79</v>
          </cell>
          <cell r="V105">
            <v>9.81</v>
          </cell>
          <cell r="W105">
            <v>69.3</v>
          </cell>
          <cell r="Y105">
            <v>0.221</v>
          </cell>
          <cell r="Z105">
            <v>79.331000000000003</v>
          </cell>
          <cell r="AA105">
            <v>85.7</v>
          </cell>
          <cell r="AB105">
            <v>6.8578553615959992E-2</v>
          </cell>
          <cell r="AC105">
            <v>11.4777</v>
          </cell>
          <cell r="AD105">
            <v>72.97</v>
          </cell>
          <cell r="AF105">
            <v>0.49199999999999999</v>
          </cell>
          <cell r="AG105">
            <v>84.939700000000002</v>
          </cell>
          <cell r="AH105">
            <v>91.7</v>
          </cell>
          <cell r="AI105">
            <v>7.0011668611435152E-2</v>
          </cell>
          <cell r="AJ105">
            <v>106</v>
          </cell>
          <cell r="AK105">
            <v>0.25159433962264144</v>
          </cell>
          <cell r="AL105">
            <v>102.9</v>
          </cell>
          <cell r="AM105">
            <v>0.27847424684159383</v>
          </cell>
          <cell r="AN105">
            <v>2.9245283018867863E-2</v>
          </cell>
          <cell r="AO105">
            <v>112</v>
          </cell>
          <cell r="AP105">
            <v>0.24160982142857146</v>
          </cell>
          <cell r="AQ105">
            <v>106</v>
          </cell>
          <cell r="AR105">
            <v>0.25159433962264144</v>
          </cell>
          <cell r="AS105">
            <v>5.3571428571428603E-2</v>
          </cell>
        </row>
        <row r="106">
          <cell r="C106">
            <v>14307</v>
          </cell>
          <cell r="D106">
            <v>8809668415728</v>
          </cell>
          <cell r="E106" t="str">
            <v>Chair</v>
          </cell>
          <cell r="F106" t="str">
            <v>Outdoor</v>
          </cell>
          <cell r="G106" t="str">
            <v>VN</v>
          </cell>
          <cell r="H106" t="str">
            <v>-</v>
          </cell>
          <cell r="I106" t="str">
            <v>Drop</v>
          </cell>
          <cell r="J106" t="str">
            <v>Drop</v>
          </cell>
          <cell r="K106" t="str">
            <v>X</v>
          </cell>
          <cell r="L106" t="str">
            <v>Bench One</v>
          </cell>
          <cell r="M106" t="str">
            <v>Tie Dye</v>
          </cell>
          <cell r="N106" t="str">
            <v>F12 Orange</v>
          </cell>
          <cell r="O106" t="str">
            <v>AT</v>
          </cell>
          <cell r="P106">
            <v>10.96</v>
          </cell>
          <cell r="Q106">
            <v>63</v>
          </cell>
          <cell r="R106">
            <v>0.28999999999999998</v>
          </cell>
          <cell r="S106">
            <v>74.250000000000014</v>
          </cell>
          <cell r="T106">
            <v>80.2</v>
          </cell>
          <cell r="U106">
            <v>80.2</v>
          </cell>
          <cell r="V106">
            <v>10.82</v>
          </cell>
          <cell r="W106">
            <v>69.3</v>
          </cell>
          <cell r="Y106">
            <v>0.221</v>
          </cell>
          <cell r="Z106">
            <v>80.341000000000008</v>
          </cell>
          <cell r="AA106">
            <v>86.8</v>
          </cell>
          <cell r="AB106">
            <v>8.229426433915199E-2</v>
          </cell>
          <cell r="AJ106">
            <v>108</v>
          </cell>
          <cell r="AK106">
            <v>0.25610185185185175</v>
          </cell>
          <cell r="AL106">
            <v>105.9</v>
          </cell>
          <cell r="AM106">
            <v>0.29886685552407921</v>
          </cell>
          <cell r="AN106">
            <v>1.9444444444444375E-2</v>
          </cell>
        </row>
        <row r="107">
          <cell r="C107">
            <v>14310</v>
          </cell>
          <cell r="D107">
            <v>8809837840405</v>
          </cell>
          <cell r="E107" t="str">
            <v>Chair</v>
          </cell>
          <cell r="F107" t="str">
            <v>Outdoor</v>
          </cell>
          <cell r="G107" t="str">
            <v>VN</v>
          </cell>
          <cell r="H107" t="str">
            <v>All</v>
          </cell>
          <cell r="I107" t="str">
            <v>S23</v>
          </cell>
          <cell r="J107" t="str">
            <v>All</v>
          </cell>
          <cell r="K107" t="str">
            <v>O</v>
          </cell>
          <cell r="L107" t="str">
            <v>Bench One</v>
          </cell>
          <cell r="M107" t="str">
            <v>Rainbow Bandanna Quilt</v>
          </cell>
          <cell r="N107" t="str">
            <v>F10 Black</v>
          </cell>
          <cell r="O107" t="str">
            <v>AT</v>
          </cell>
          <cell r="W107">
            <v>69.3</v>
          </cell>
          <cell r="AC107">
            <v>13.865600000000002</v>
          </cell>
          <cell r="AD107">
            <v>72.965000000000003</v>
          </cell>
          <cell r="AF107">
            <v>0.49199999999999999</v>
          </cell>
          <cell r="AG107">
            <v>87.322600000000008</v>
          </cell>
          <cell r="AH107">
            <v>94.3</v>
          </cell>
          <cell r="AO107">
            <v>115</v>
          </cell>
          <cell r="AP107">
            <v>0.2406730434782608</v>
          </cell>
        </row>
        <row r="108">
          <cell r="C108">
            <v>14311</v>
          </cell>
          <cell r="D108">
            <v>8809837842652</v>
          </cell>
          <cell r="E108" t="str">
            <v>Chair</v>
          </cell>
          <cell r="F108" t="str">
            <v>Outdoor</v>
          </cell>
          <cell r="G108" t="str">
            <v>VN</v>
          </cell>
          <cell r="H108" t="str">
            <v>All</v>
          </cell>
          <cell r="I108" t="str">
            <v>S23</v>
          </cell>
          <cell r="J108" t="str">
            <v>Drop</v>
          </cell>
          <cell r="K108" t="str">
            <v>O</v>
          </cell>
          <cell r="L108" t="str">
            <v>Bench One</v>
          </cell>
          <cell r="M108" t="str">
            <v>Black Tie Dye</v>
          </cell>
          <cell r="N108" t="str">
            <v>F10 Black</v>
          </cell>
          <cell r="O108" t="str">
            <v>AT</v>
          </cell>
          <cell r="W108">
            <v>69.3</v>
          </cell>
          <cell r="AC108">
            <v>12.768000000000002</v>
          </cell>
          <cell r="AD108">
            <v>72.965000000000003</v>
          </cell>
          <cell r="AF108">
            <v>0.49199999999999999</v>
          </cell>
          <cell r="AG108">
            <v>86.225000000000009</v>
          </cell>
          <cell r="AH108">
            <v>93.1</v>
          </cell>
          <cell r="AO108">
            <v>113</v>
          </cell>
          <cell r="AP108">
            <v>0.23694690265486718</v>
          </cell>
        </row>
        <row r="109">
          <cell r="C109">
            <v>11070</v>
          </cell>
          <cell r="D109">
            <v>8809584135809</v>
          </cell>
          <cell r="E109" t="str">
            <v>Table</v>
          </cell>
          <cell r="F109" t="str">
            <v>Outdoor</v>
          </cell>
          <cell r="G109" t="str">
            <v>VN</v>
          </cell>
          <cell r="H109" t="str">
            <v>All</v>
          </cell>
          <cell r="I109" t="str">
            <v>S22</v>
          </cell>
          <cell r="J109" t="str">
            <v>All</v>
          </cell>
          <cell r="K109" t="str">
            <v>O</v>
          </cell>
          <cell r="L109" t="str">
            <v>Side Table S</v>
          </cell>
          <cell r="M109" t="str">
            <v>Black</v>
          </cell>
          <cell r="N109" t="str">
            <v>F14 Cyan Blue</v>
          </cell>
          <cell r="O109" t="str">
            <v>AT</v>
          </cell>
          <cell r="P109">
            <v>1.82</v>
          </cell>
          <cell r="Q109">
            <v>8.9499999999999993</v>
          </cell>
          <cell r="R109">
            <v>0.52500000000000002</v>
          </cell>
          <cell r="S109">
            <v>11.295</v>
          </cell>
          <cell r="T109">
            <v>12.2</v>
          </cell>
          <cell r="U109">
            <v>12.2</v>
          </cell>
          <cell r="V109">
            <v>1.97</v>
          </cell>
          <cell r="W109">
            <v>9.85</v>
          </cell>
          <cell r="Y109">
            <v>0.221</v>
          </cell>
          <cell r="Z109">
            <v>12.041</v>
          </cell>
          <cell r="AA109">
            <v>13</v>
          </cell>
          <cell r="AB109">
            <v>6.5573770491803351E-2</v>
          </cell>
          <cell r="AC109">
            <v>2.2064000000000004</v>
          </cell>
          <cell r="AD109">
            <v>10.54</v>
          </cell>
          <cell r="AF109">
            <v>0.442</v>
          </cell>
          <cell r="AG109">
            <v>13.1884</v>
          </cell>
          <cell r="AH109">
            <v>14.2</v>
          </cell>
          <cell r="AI109">
            <v>9.2307692307692202E-2</v>
          </cell>
          <cell r="AJ109">
            <v>15</v>
          </cell>
          <cell r="AK109">
            <v>0.19726666666666659</v>
          </cell>
          <cell r="AL109">
            <v>14.5</v>
          </cell>
          <cell r="AM109">
            <v>0.2210344827586207</v>
          </cell>
          <cell r="AN109">
            <v>3.3333333333333326E-2</v>
          </cell>
          <cell r="AO109">
            <v>17.5</v>
          </cell>
          <cell r="AP109">
            <v>0.24637714285714285</v>
          </cell>
          <cell r="AQ109">
            <v>15</v>
          </cell>
          <cell r="AR109">
            <v>0.19726666666666659</v>
          </cell>
          <cell r="AS109">
            <v>0.1428571428571429</v>
          </cell>
        </row>
        <row r="110">
          <cell r="C110">
            <v>11072</v>
          </cell>
          <cell r="D110">
            <v>8809584135823</v>
          </cell>
          <cell r="E110" t="str">
            <v>Table</v>
          </cell>
          <cell r="F110" t="str">
            <v>Outdoor</v>
          </cell>
          <cell r="G110" t="str">
            <v>VN</v>
          </cell>
          <cell r="H110" t="str">
            <v>All</v>
          </cell>
          <cell r="I110" t="str">
            <v>S22</v>
          </cell>
          <cell r="J110" t="str">
            <v>All</v>
          </cell>
          <cell r="K110" t="str">
            <v>O</v>
          </cell>
          <cell r="L110" t="str">
            <v>Side Table M</v>
          </cell>
          <cell r="M110" t="str">
            <v>Black</v>
          </cell>
          <cell r="N110" t="str">
            <v>F14 Cyan Blue</v>
          </cell>
          <cell r="O110" t="str">
            <v>AT</v>
          </cell>
          <cell r="P110">
            <v>2.4700000000000002</v>
          </cell>
          <cell r="Q110">
            <v>10.92</v>
          </cell>
          <cell r="R110">
            <v>0.59499999999999997</v>
          </cell>
          <cell r="S110">
            <v>13.985000000000001</v>
          </cell>
          <cell r="T110">
            <v>15.1</v>
          </cell>
          <cell r="U110">
            <v>15.1</v>
          </cell>
          <cell r="V110">
            <v>2.4700000000000002</v>
          </cell>
          <cell r="W110">
            <v>12.01</v>
          </cell>
          <cell r="Y110">
            <v>0.221</v>
          </cell>
          <cell r="Z110">
            <v>14.701000000000001</v>
          </cell>
          <cell r="AA110">
            <v>15.9</v>
          </cell>
          <cell r="AB110">
            <v>5.2980132450331174E-2</v>
          </cell>
          <cell r="AC110">
            <v>2.7664000000000004</v>
          </cell>
          <cell r="AD110">
            <v>12.809999999999999</v>
          </cell>
          <cell r="AF110">
            <v>0.442</v>
          </cell>
          <cell r="AG110">
            <v>16.0184</v>
          </cell>
          <cell r="AH110">
            <v>17.3</v>
          </cell>
          <cell r="AI110">
            <v>8.8050314465408785E-2</v>
          </cell>
          <cell r="AJ110">
            <v>18.3</v>
          </cell>
          <cell r="AK110">
            <v>0.19666666666666666</v>
          </cell>
          <cell r="AL110">
            <v>17.8</v>
          </cell>
          <cell r="AM110">
            <v>0.21432584269662913</v>
          </cell>
          <cell r="AN110">
            <v>2.732240437158473E-2</v>
          </cell>
          <cell r="AO110">
            <v>21</v>
          </cell>
          <cell r="AP110">
            <v>0.23721904761904766</v>
          </cell>
          <cell r="AQ110">
            <v>18.3</v>
          </cell>
          <cell r="AR110">
            <v>0.19666666666666666</v>
          </cell>
          <cell r="AS110">
            <v>0.12857142857142856</v>
          </cell>
        </row>
        <row r="111">
          <cell r="C111">
            <v>11001</v>
          </cell>
          <cell r="D111">
            <v>8809272093800</v>
          </cell>
          <cell r="E111" t="str">
            <v>Table</v>
          </cell>
          <cell r="F111" t="str">
            <v>Outdoor</v>
          </cell>
          <cell r="G111" t="str">
            <v>VN</v>
          </cell>
          <cell r="H111" t="str">
            <v>All</v>
          </cell>
          <cell r="I111" t="str">
            <v>S22</v>
          </cell>
          <cell r="J111" t="str">
            <v>All</v>
          </cell>
          <cell r="K111" t="str">
            <v>O</v>
          </cell>
          <cell r="L111" t="str">
            <v>Table One</v>
          </cell>
          <cell r="M111" t="str">
            <v>Black</v>
          </cell>
          <cell r="N111" t="str">
            <v>F14 Cyan Blue</v>
          </cell>
          <cell r="O111" t="str">
            <v>AT</v>
          </cell>
          <cell r="P111">
            <v>7.41</v>
          </cell>
          <cell r="Q111">
            <v>24.5</v>
          </cell>
          <cell r="R111">
            <v>0.28499999999999998</v>
          </cell>
          <cell r="S111">
            <v>32.195</v>
          </cell>
          <cell r="T111">
            <v>34.799999999999997</v>
          </cell>
          <cell r="U111">
            <v>34.799999999999997</v>
          </cell>
          <cell r="V111">
            <v>7.47</v>
          </cell>
          <cell r="W111">
            <v>26.95</v>
          </cell>
          <cell r="Y111">
            <v>0.21300000000000002</v>
          </cell>
          <cell r="Z111">
            <v>34.633000000000003</v>
          </cell>
          <cell r="AA111">
            <v>37.4</v>
          </cell>
          <cell r="AB111">
            <v>7.4712643678160884E-2</v>
          </cell>
          <cell r="AC111">
            <v>8.7398999999999987</v>
          </cell>
          <cell r="AD111">
            <v>28.5</v>
          </cell>
          <cell r="AF111">
            <v>0.42600000000000005</v>
          </cell>
          <cell r="AG111">
            <v>37.665900000000001</v>
          </cell>
          <cell r="AH111">
            <v>40.700000000000003</v>
          </cell>
          <cell r="AI111">
            <v>8.8235294117647189E-2</v>
          </cell>
          <cell r="AJ111">
            <v>45.5</v>
          </cell>
          <cell r="AK111">
            <v>0.23883516483516476</v>
          </cell>
          <cell r="AL111">
            <v>44</v>
          </cell>
          <cell r="AM111">
            <v>0.26829545454545456</v>
          </cell>
          <cell r="AN111">
            <v>3.2967032967032961E-2</v>
          </cell>
          <cell r="AO111">
            <v>49</v>
          </cell>
          <cell r="AP111">
            <v>0.23130816326530612</v>
          </cell>
          <cell r="AQ111">
            <v>45.5</v>
          </cell>
          <cell r="AR111">
            <v>0.23883516483516476</v>
          </cell>
          <cell r="AS111">
            <v>7.1428571428571397E-2</v>
          </cell>
        </row>
        <row r="112">
          <cell r="C112">
            <v>11008</v>
          </cell>
          <cell r="D112">
            <v>8809272096641</v>
          </cell>
          <cell r="E112" t="str">
            <v>Table</v>
          </cell>
          <cell r="F112" t="str">
            <v>Outdoor</v>
          </cell>
          <cell r="G112" t="str">
            <v>VN</v>
          </cell>
          <cell r="H112" t="str">
            <v>All</v>
          </cell>
          <cell r="I112" t="str">
            <v>S22</v>
          </cell>
          <cell r="J112" t="str">
            <v>All</v>
          </cell>
          <cell r="K112" t="str">
            <v>O</v>
          </cell>
          <cell r="L112" t="str">
            <v>Table One Hard Top</v>
          </cell>
          <cell r="M112" t="str">
            <v>Black</v>
          </cell>
          <cell r="N112" t="str">
            <v>F14 Cyan Blue</v>
          </cell>
          <cell r="O112" t="str">
            <v>AT</v>
          </cell>
          <cell r="P112">
            <v>10.65</v>
          </cell>
          <cell r="Q112">
            <v>21.5</v>
          </cell>
          <cell r="R112">
            <v>0.28499999999999998</v>
          </cell>
          <cell r="S112">
            <v>32.434999999999995</v>
          </cell>
          <cell r="T112">
            <v>35</v>
          </cell>
          <cell r="U112">
            <v>35</v>
          </cell>
          <cell r="V112">
            <v>10.89</v>
          </cell>
          <cell r="W112">
            <v>23.65</v>
          </cell>
          <cell r="Y112">
            <v>0.21300000000000002</v>
          </cell>
          <cell r="Z112">
            <v>34.753</v>
          </cell>
          <cell r="AA112">
            <v>37.5</v>
          </cell>
          <cell r="AB112">
            <v>7.1428571428571397E-2</v>
          </cell>
          <cell r="AC112">
            <v>12.741300000000001</v>
          </cell>
          <cell r="AD112">
            <v>25.029999999999998</v>
          </cell>
          <cell r="AF112">
            <v>0.42600000000000005</v>
          </cell>
          <cell r="AG112">
            <v>38.197299999999998</v>
          </cell>
          <cell r="AH112">
            <v>41.3</v>
          </cell>
          <cell r="AI112">
            <v>0.10133333333333328</v>
          </cell>
          <cell r="AJ112">
            <v>48.5</v>
          </cell>
          <cell r="AK112">
            <v>0.28344329896907217</v>
          </cell>
          <cell r="AL112">
            <v>47</v>
          </cell>
          <cell r="AM112">
            <v>0.30989361702127671</v>
          </cell>
          <cell r="AN112">
            <v>3.0927835051546393E-2</v>
          </cell>
          <cell r="AO112">
            <v>50</v>
          </cell>
          <cell r="AP112">
            <v>0.23605399999999999</v>
          </cell>
          <cell r="AQ112">
            <v>48.5</v>
          </cell>
          <cell r="AR112">
            <v>0.28344329896907217</v>
          </cell>
          <cell r="AS112">
            <v>3.0000000000000027E-2</v>
          </cell>
        </row>
        <row r="113">
          <cell r="C113">
            <v>13893</v>
          </cell>
          <cell r="D113">
            <v>8809837843116</v>
          </cell>
          <cell r="E113" t="str">
            <v>Table</v>
          </cell>
          <cell r="F113" t="str">
            <v>Outdoor</v>
          </cell>
          <cell r="G113" t="str">
            <v>VN</v>
          </cell>
          <cell r="H113" t="str">
            <v>All</v>
          </cell>
          <cell r="I113" t="str">
            <v>Drop</v>
          </cell>
          <cell r="J113" t="str">
            <v>All</v>
          </cell>
          <cell r="K113" t="str">
            <v>O</v>
          </cell>
          <cell r="L113" t="str">
            <v>Table One Hard Top</v>
          </cell>
          <cell r="M113" t="str">
            <v>Coyote Tan</v>
          </cell>
          <cell r="N113" t="str">
            <v>F10 Black</v>
          </cell>
          <cell r="O113" t="str">
            <v>AT</v>
          </cell>
          <cell r="P113">
            <v>10.65</v>
          </cell>
          <cell r="Q113">
            <v>21.5</v>
          </cell>
          <cell r="R113">
            <v>0.28499999999999998</v>
          </cell>
          <cell r="S113">
            <v>32.434999999999995</v>
          </cell>
          <cell r="T113">
            <v>35</v>
          </cell>
          <cell r="U113">
            <v>35</v>
          </cell>
          <cell r="V113">
            <v>10.89</v>
          </cell>
          <cell r="W113">
            <v>23.65</v>
          </cell>
          <cell r="Y113">
            <v>0.21300000000000002</v>
          </cell>
          <cell r="Z113">
            <v>34.753</v>
          </cell>
          <cell r="AA113">
            <v>37.5</v>
          </cell>
          <cell r="AB113">
            <v>7.1428571428571397E-2</v>
          </cell>
          <cell r="AC113">
            <v>12.741300000000001</v>
          </cell>
          <cell r="AD113">
            <v>25.029999999999998</v>
          </cell>
          <cell r="AF113">
            <v>0.42600000000000005</v>
          </cell>
          <cell r="AG113">
            <v>38.197299999999998</v>
          </cell>
          <cell r="AH113">
            <v>41.3</v>
          </cell>
          <cell r="AI113">
            <v>0.10133333333333328</v>
          </cell>
          <cell r="AJ113">
            <v>48.5</v>
          </cell>
          <cell r="AK113">
            <v>0.28344329896907217</v>
          </cell>
          <cell r="AL113">
            <v>47</v>
          </cell>
          <cell r="AM113">
            <v>0.30989361702127671</v>
          </cell>
          <cell r="AN113">
            <v>3.0927835051546393E-2</v>
          </cell>
          <cell r="AO113">
            <v>50</v>
          </cell>
          <cell r="AP113">
            <v>0.23605399999999999</v>
          </cell>
          <cell r="AQ113">
            <v>48.5</v>
          </cell>
          <cell r="AR113">
            <v>0.28344329896907217</v>
          </cell>
          <cell r="AS113">
            <v>3.0000000000000027E-2</v>
          </cell>
        </row>
        <row r="114">
          <cell r="C114">
            <v>11074</v>
          </cell>
          <cell r="D114">
            <v>8809668415285</v>
          </cell>
          <cell r="E114" t="str">
            <v>Table</v>
          </cell>
          <cell r="F114" t="str">
            <v>Outdoor</v>
          </cell>
          <cell r="G114" t="str">
            <v>VN</v>
          </cell>
          <cell r="H114" t="str">
            <v>-</v>
          </cell>
          <cell r="I114" t="str">
            <v>Drop</v>
          </cell>
          <cell r="J114" t="str">
            <v>Drop</v>
          </cell>
          <cell r="K114" t="str">
            <v>X</v>
          </cell>
          <cell r="L114" t="str">
            <v>Table One Hard Top</v>
          </cell>
          <cell r="M114" t="str">
            <v>Tie Dye</v>
          </cell>
          <cell r="N114" t="str">
            <v>F12 Orange</v>
          </cell>
          <cell r="O114" t="str">
            <v>AT</v>
          </cell>
          <cell r="P114">
            <v>11.32</v>
          </cell>
          <cell r="Q114">
            <v>21.5</v>
          </cell>
          <cell r="R114">
            <v>0.28499999999999998</v>
          </cell>
          <cell r="S114">
            <v>33.104999999999997</v>
          </cell>
          <cell r="T114">
            <v>35.799999999999997</v>
          </cell>
          <cell r="U114">
            <v>35.799999999999997</v>
          </cell>
          <cell r="V114">
            <v>11.05</v>
          </cell>
          <cell r="W114">
            <v>23.65</v>
          </cell>
          <cell r="Y114">
            <v>0.21300000000000002</v>
          </cell>
          <cell r="Z114">
            <v>34.913000000000004</v>
          </cell>
          <cell r="AA114">
            <v>37.700000000000003</v>
          </cell>
          <cell r="AB114">
            <v>5.3072625698324272E-2</v>
          </cell>
          <cell r="AJ114">
            <v>49.5</v>
          </cell>
          <cell r="AK114">
            <v>0.29468686868686866</v>
          </cell>
          <cell r="AL114">
            <v>48.5</v>
          </cell>
          <cell r="AM114">
            <v>0.31742268041237121</v>
          </cell>
          <cell r="AN114">
            <v>2.0202020202020221E-2</v>
          </cell>
        </row>
        <row r="115">
          <cell r="C115">
            <v>11093</v>
          </cell>
          <cell r="D115">
            <v>8809759232326</v>
          </cell>
          <cell r="E115" t="str">
            <v>Table</v>
          </cell>
          <cell r="F115" t="str">
            <v>Outdoor</v>
          </cell>
          <cell r="G115" t="str">
            <v>VN</v>
          </cell>
          <cell r="H115" t="str">
            <v>All</v>
          </cell>
          <cell r="I115" t="str">
            <v>S22</v>
          </cell>
          <cell r="J115" t="str">
            <v>Drop</v>
          </cell>
          <cell r="K115" t="str">
            <v>X</v>
          </cell>
          <cell r="L115" t="str">
            <v>Table One Hard Top</v>
          </cell>
          <cell r="M115" t="str">
            <v>Blue Bandanna Quilt</v>
          </cell>
          <cell r="N115" t="str">
            <v>F10 Black</v>
          </cell>
          <cell r="O115" t="str">
            <v>AT</v>
          </cell>
          <cell r="V115">
            <v>11.58</v>
          </cell>
          <cell r="W115">
            <v>23.65</v>
          </cell>
          <cell r="Y115">
            <v>0.21300000000000002</v>
          </cell>
          <cell r="Z115">
            <v>35.442999999999998</v>
          </cell>
          <cell r="AA115">
            <v>38.299999999999997</v>
          </cell>
          <cell r="AJ115">
            <v>48.5</v>
          </cell>
          <cell r="AK115">
            <v>0.26921649484536092</v>
          </cell>
        </row>
        <row r="116">
          <cell r="C116">
            <v>13867</v>
          </cell>
          <cell r="D116">
            <v>8809837840412</v>
          </cell>
          <cell r="E116" t="str">
            <v>Table</v>
          </cell>
          <cell r="F116" t="str">
            <v>Outdoor</v>
          </cell>
          <cell r="G116" t="str">
            <v>VN</v>
          </cell>
          <cell r="H116" t="str">
            <v>All</v>
          </cell>
          <cell r="I116" t="str">
            <v>S23</v>
          </cell>
          <cell r="J116" t="str">
            <v>Drop</v>
          </cell>
          <cell r="K116" t="str">
            <v>O</v>
          </cell>
          <cell r="L116" t="str">
            <v>Table One Hard Top</v>
          </cell>
          <cell r="M116" t="str">
            <v>Black Tie Dye</v>
          </cell>
          <cell r="N116" t="str">
            <v>F10 Black</v>
          </cell>
          <cell r="O116" t="str">
            <v>AT</v>
          </cell>
          <cell r="W116">
            <v>23.65</v>
          </cell>
          <cell r="AC116">
            <v>13.372800000000002</v>
          </cell>
          <cell r="AD116">
            <v>25.032499999999999</v>
          </cell>
          <cell r="AF116">
            <v>0.42599999999999999</v>
          </cell>
          <cell r="AG116">
            <v>38.831299999999999</v>
          </cell>
          <cell r="AH116">
            <v>41.9</v>
          </cell>
          <cell r="AO116">
            <v>51</v>
          </cell>
          <cell r="AP116">
            <v>0.23860196078431373</v>
          </cell>
        </row>
        <row r="117">
          <cell r="C117">
            <v>13868</v>
          </cell>
          <cell r="D117">
            <v>8809837840429</v>
          </cell>
          <cell r="E117" t="str">
            <v>Table</v>
          </cell>
          <cell r="F117" t="str">
            <v>Outdoor</v>
          </cell>
          <cell r="G117" t="str">
            <v>VN</v>
          </cell>
          <cell r="H117" t="str">
            <v>All</v>
          </cell>
          <cell r="I117" t="str">
            <v>S23</v>
          </cell>
          <cell r="J117" t="str">
            <v>All</v>
          </cell>
          <cell r="K117" t="str">
            <v>O</v>
          </cell>
          <cell r="L117" t="str">
            <v>Table One Hard Top</v>
          </cell>
          <cell r="M117" t="str">
            <v>Multi Block 2023 (TBD)</v>
          </cell>
          <cell r="N117" t="str">
            <v>F10 Black</v>
          </cell>
          <cell r="O117" t="str">
            <v>AT</v>
          </cell>
          <cell r="W117">
            <v>23.65</v>
          </cell>
          <cell r="AC117">
            <v>13.003200000000001</v>
          </cell>
          <cell r="AD117">
            <v>25.032499999999999</v>
          </cell>
          <cell r="AF117">
            <v>0.42599999999999999</v>
          </cell>
          <cell r="AG117">
            <v>38.4617</v>
          </cell>
          <cell r="AH117">
            <v>41.5</v>
          </cell>
          <cell r="AO117">
            <v>50</v>
          </cell>
          <cell r="AP117">
            <v>0.23076600000000003</v>
          </cell>
        </row>
        <row r="118">
          <cell r="C118">
            <v>13869</v>
          </cell>
          <cell r="D118">
            <v>8809837840436</v>
          </cell>
          <cell r="E118" t="str">
            <v>Table</v>
          </cell>
          <cell r="F118" t="str">
            <v>Outdoor</v>
          </cell>
          <cell r="G118" t="str">
            <v>VN</v>
          </cell>
          <cell r="H118" t="str">
            <v>All</v>
          </cell>
          <cell r="I118" t="str">
            <v>S23</v>
          </cell>
          <cell r="J118" t="str">
            <v>All</v>
          </cell>
          <cell r="K118" t="str">
            <v>O</v>
          </cell>
          <cell r="L118" t="str">
            <v>Table One Hard Top</v>
          </cell>
          <cell r="M118" t="str">
            <v>Rainbow Bandanna Quilt</v>
          </cell>
          <cell r="N118" t="str">
            <v>F10 Black</v>
          </cell>
          <cell r="O118" t="str">
            <v>AT</v>
          </cell>
          <cell r="W118">
            <v>23.65</v>
          </cell>
          <cell r="AC118">
            <v>14.268800000000002</v>
          </cell>
          <cell r="AD118">
            <v>25.032499999999999</v>
          </cell>
          <cell r="AF118">
            <v>0.42599999999999999</v>
          </cell>
          <cell r="AG118">
            <v>39.7273</v>
          </cell>
          <cell r="AH118">
            <v>42.9</v>
          </cell>
          <cell r="AO118">
            <v>53</v>
          </cell>
          <cell r="AP118">
            <v>0.25042830188679244</v>
          </cell>
        </row>
        <row r="119">
          <cell r="C119">
            <v>11022</v>
          </cell>
          <cell r="D119">
            <v>8809272092230</v>
          </cell>
          <cell r="E119" t="str">
            <v>Table</v>
          </cell>
          <cell r="F119" t="str">
            <v>Outdoor</v>
          </cell>
          <cell r="G119" t="str">
            <v>VN</v>
          </cell>
          <cell r="H119" t="str">
            <v>All</v>
          </cell>
          <cell r="I119" t="str">
            <v>S22</v>
          </cell>
          <cell r="J119" t="str">
            <v>All</v>
          </cell>
          <cell r="K119" t="str">
            <v>O</v>
          </cell>
          <cell r="L119" t="str">
            <v>Table One Hard Top L</v>
          </cell>
          <cell r="M119" t="str">
            <v>Black</v>
          </cell>
          <cell r="N119" t="str">
            <v>F14 Cyan Blue</v>
          </cell>
          <cell r="O119" t="str">
            <v>AT</v>
          </cell>
          <cell r="P119">
            <v>13.5</v>
          </cell>
          <cell r="Q119">
            <v>24.3</v>
          </cell>
          <cell r="R119">
            <v>0.28499999999999998</v>
          </cell>
          <cell r="S119">
            <v>38.084999999999994</v>
          </cell>
          <cell r="T119">
            <v>41.1</v>
          </cell>
          <cell r="U119">
            <v>41.1</v>
          </cell>
          <cell r="V119">
            <v>14.16</v>
          </cell>
          <cell r="W119">
            <v>26.73</v>
          </cell>
          <cell r="Y119">
            <v>0.21300000000000002</v>
          </cell>
          <cell r="Z119">
            <v>41.103000000000002</v>
          </cell>
          <cell r="AA119">
            <v>44.4</v>
          </cell>
          <cell r="AB119">
            <v>8.0291970802919721E-2</v>
          </cell>
          <cell r="AC119">
            <v>16.5672</v>
          </cell>
          <cell r="AD119">
            <v>28.27</v>
          </cell>
          <cell r="AF119">
            <v>0.42600000000000005</v>
          </cell>
          <cell r="AG119">
            <v>45.263199999999998</v>
          </cell>
          <cell r="AH119">
            <v>48.9</v>
          </cell>
          <cell r="AI119">
            <v>0.10135135135135132</v>
          </cell>
          <cell r="AJ119">
            <v>53.5</v>
          </cell>
          <cell r="AK119">
            <v>0.23171962616822428</v>
          </cell>
          <cell r="AL119">
            <v>52</v>
          </cell>
          <cell r="AM119">
            <v>0.26759615384615398</v>
          </cell>
          <cell r="AN119">
            <v>2.8037383177570097E-2</v>
          </cell>
          <cell r="AO119">
            <v>60</v>
          </cell>
          <cell r="AP119">
            <v>0.24561333333333335</v>
          </cell>
          <cell r="AQ119">
            <v>53.5</v>
          </cell>
          <cell r="AR119">
            <v>0.23171962616822428</v>
          </cell>
          <cell r="AS119">
            <v>0.10833333333333328</v>
          </cell>
        </row>
        <row r="120">
          <cell r="C120">
            <v>13894</v>
          </cell>
          <cell r="D120">
            <v>8809837843123</v>
          </cell>
          <cell r="E120" t="str">
            <v>Table</v>
          </cell>
          <cell r="F120" t="str">
            <v>Outdoor</v>
          </cell>
          <cell r="G120" t="str">
            <v>VN</v>
          </cell>
          <cell r="H120" t="str">
            <v>All</v>
          </cell>
          <cell r="I120" t="str">
            <v>Drop</v>
          </cell>
          <cell r="J120" t="str">
            <v>All</v>
          </cell>
          <cell r="K120" t="str">
            <v>O</v>
          </cell>
          <cell r="L120" t="str">
            <v>Table One Hard Top L</v>
          </cell>
          <cell r="M120" t="str">
            <v>Coyote Tan</v>
          </cell>
          <cell r="N120" t="str">
            <v>F10 Black</v>
          </cell>
          <cell r="O120" t="str">
            <v>AT</v>
          </cell>
          <cell r="P120">
            <v>13.5</v>
          </cell>
          <cell r="Q120">
            <v>24.3</v>
          </cell>
          <cell r="R120">
            <v>0.28499999999999998</v>
          </cell>
          <cell r="S120">
            <v>38.084999999999994</v>
          </cell>
          <cell r="T120">
            <v>41.1</v>
          </cell>
          <cell r="U120">
            <v>41.1</v>
          </cell>
          <cell r="V120">
            <v>14.16</v>
          </cell>
          <cell r="W120">
            <v>26.73</v>
          </cell>
          <cell r="Y120">
            <v>0.21300000000000002</v>
          </cell>
          <cell r="Z120">
            <v>41.103000000000002</v>
          </cell>
          <cell r="AA120">
            <v>44.4</v>
          </cell>
          <cell r="AB120">
            <v>8.0291970802919721E-2</v>
          </cell>
          <cell r="AC120">
            <v>16.5672</v>
          </cell>
          <cell r="AD120">
            <v>28.27</v>
          </cell>
          <cell r="AF120">
            <v>0.42600000000000005</v>
          </cell>
          <cell r="AG120">
            <v>45.263199999999998</v>
          </cell>
          <cell r="AH120">
            <v>48.9</v>
          </cell>
          <cell r="AI120">
            <v>0.10135135135135132</v>
          </cell>
          <cell r="AJ120">
            <v>53.5</v>
          </cell>
          <cell r="AK120">
            <v>0.23171962616822428</v>
          </cell>
          <cell r="AL120">
            <v>52</v>
          </cell>
          <cell r="AM120">
            <v>0.26759615384615398</v>
          </cell>
          <cell r="AN120">
            <v>2.8037383177570097E-2</v>
          </cell>
          <cell r="AO120">
            <v>60</v>
          </cell>
          <cell r="AP120">
            <v>0.24561333333333335</v>
          </cell>
          <cell r="AQ120">
            <v>53.5</v>
          </cell>
          <cell r="AR120">
            <v>0.23171962616822428</v>
          </cell>
          <cell r="AS120">
            <v>0.10833333333333328</v>
          </cell>
        </row>
        <row r="121">
          <cell r="C121">
            <v>11076</v>
          </cell>
          <cell r="D121">
            <v>8809668415308</v>
          </cell>
          <cell r="E121" t="str">
            <v>Table</v>
          </cell>
          <cell r="F121" t="str">
            <v>Outdoor</v>
          </cell>
          <cell r="G121" t="str">
            <v>VN</v>
          </cell>
          <cell r="H121" t="str">
            <v>-</v>
          </cell>
          <cell r="I121" t="str">
            <v>Drop</v>
          </cell>
          <cell r="J121" t="str">
            <v>Drop</v>
          </cell>
          <cell r="K121" t="str">
            <v>X</v>
          </cell>
          <cell r="L121" t="str">
            <v>Table One Hard Top L</v>
          </cell>
          <cell r="M121" t="str">
            <v>Tie Dye</v>
          </cell>
          <cell r="N121" t="str">
            <v>F12 Orange</v>
          </cell>
          <cell r="O121" t="str">
            <v>AT</v>
          </cell>
          <cell r="P121">
            <v>14.83</v>
          </cell>
          <cell r="Q121">
            <v>24.3</v>
          </cell>
          <cell r="R121">
            <v>0.28499999999999998</v>
          </cell>
          <cell r="S121">
            <v>39.414999999999999</v>
          </cell>
          <cell r="T121">
            <v>42.6</v>
          </cell>
          <cell r="U121">
            <v>41.7</v>
          </cell>
          <cell r="V121">
            <v>14.48</v>
          </cell>
          <cell r="W121">
            <v>26.73</v>
          </cell>
          <cell r="Y121">
            <v>0.21300000000000002</v>
          </cell>
          <cell r="Z121">
            <v>41.423000000000002</v>
          </cell>
          <cell r="AA121">
            <v>44.7</v>
          </cell>
          <cell r="AB121">
            <v>4.9295774647887258E-2</v>
          </cell>
          <cell r="AJ121">
            <v>56</v>
          </cell>
          <cell r="AK121">
            <v>0.26030357142857141</v>
          </cell>
          <cell r="AL121">
            <v>55</v>
          </cell>
          <cell r="AM121">
            <v>0.28336363636363637</v>
          </cell>
          <cell r="AN121">
            <v>1.7857142857142905E-2</v>
          </cell>
        </row>
        <row r="122">
          <cell r="C122">
            <v>11094</v>
          </cell>
          <cell r="D122">
            <v>8809759232333</v>
          </cell>
          <cell r="E122" t="str">
            <v>Table</v>
          </cell>
          <cell r="F122" t="str">
            <v>Outdoor</v>
          </cell>
          <cell r="G122" t="str">
            <v>VN</v>
          </cell>
          <cell r="H122" t="str">
            <v>All</v>
          </cell>
          <cell r="I122" t="str">
            <v>S22</v>
          </cell>
          <cell r="J122" t="str">
            <v>Drop</v>
          </cell>
          <cell r="K122" t="str">
            <v>X</v>
          </cell>
          <cell r="L122" t="str">
            <v>Table One Hard Top L</v>
          </cell>
          <cell r="M122" t="str">
            <v>Blue Bandanna Quilt</v>
          </cell>
          <cell r="N122" t="str">
            <v>F10 Black</v>
          </cell>
          <cell r="O122" t="str">
            <v>AT</v>
          </cell>
          <cell r="V122">
            <v>15.49</v>
          </cell>
          <cell r="W122">
            <v>26.73</v>
          </cell>
          <cell r="Y122">
            <v>0.21300000000000002</v>
          </cell>
          <cell r="Z122">
            <v>42.433</v>
          </cell>
          <cell r="AA122">
            <v>45.8</v>
          </cell>
          <cell r="AJ122">
            <v>53.5</v>
          </cell>
          <cell r="AK122">
            <v>0.20685981308411217</v>
          </cell>
        </row>
        <row r="123">
          <cell r="C123">
            <v>13870</v>
          </cell>
          <cell r="D123">
            <v>8809837840443</v>
          </cell>
          <cell r="E123" t="str">
            <v>Table</v>
          </cell>
          <cell r="F123" t="str">
            <v>Outdoor</v>
          </cell>
          <cell r="G123" t="str">
            <v>VN</v>
          </cell>
          <cell r="H123" t="str">
            <v>All</v>
          </cell>
          <cell r="I123" t="str">
            <v>S23</v>
          </cell>
          <cell r="J123" t="str">
            <v>Drop</v>
          </cell>
          <cell r="K123" t="str">
            <v>O</v>
          </cell>
          <cell r="L123" t="str">
            <v>Table One Hard Top L</v>
          </cell>
          <cell r="M123" t="str">
            <v>Black Tie Dye</v>
          </cell>
          <cell r="N123" t="str">
            <v>F10 Black</v>
          </cell>
          <cell r="O123" t="str">
            <v>AT</v>
          </cell>
          <cell r="W123">
            <v>26.73</v>
          </cell>
          <cell r="AC123">
            <v>18.648</v>
          </cell>
          <cell r="AD123">
            <v>28.266500000000001</v>
          </cell>
          <cell r="AF123">
            <v>0.42599999999999999</v>
          </cell>
          <cell r="AG123">
            <v>47.340500000000006</v>
          </cell>
          <cell r="AH123">
            <v>51.1</v>
          </cell>
          <cell r="AO123">
            <v>62</v>
          </cell>
          <cell r="AP123">
            <v>0.23644354838709669</v>
          </cell>
        </row>
        <row r="124">
          <cell r="C124">
            <v>13871</v>
          </cell>
          <cell r="D124">
            <v>8809837840450</v>
          </cell>
          <cell r="E124" t="str">
            <v>Table</v>
          </cell>
          <cell r="F124" t="str">
            <v>Outdoor</v>
          </cell>
          <cell r="G124" t="str">
            <v>VN</v>
          </cell>
          <cell r="H124" t="str">
            <v>All</v>
          </cell>
          <cell r="I124" t="str">
            <v>S23</v>
          </cell>
          <cell r="J124" t="str">
            <v>All</v>
          </cell>
          <cell r="K124" t="str">
            <v>O</v>
          </cell>
          <cell r="L124" t="str">
            <v>Table One Hard Top L</v>
          </cell>
          <cell r="M124" t="str">
            <v>Multi Block 2023 (TBD)</v>
          </cell>
          <cell r="N124" t="str">
            <v>F10 Black</v>
          </cell>
          <cell r="O124" t="str">
            <v>AT</v>
          </cell>
          <cell r="W124">
            <v>26.73</v>
          </cell>
          <cell r="AC124">
            <v>17.662400000000002</v>
          </cell>
          <cell r="AD124">
            <v>28.266500000000001</v>
          </cell>
          <cell r="AF124">
            <v>0.42599999999999999</v>
          </cell>
          <cell r="AG124">
            <v>46.354900000000001</v>
          </cell>
          <cell r="AH124">
            <v>50.1</v>
          </cell>
          <cell r="AO124">
            <v>60</v>
          </cell>
          <cell r="AP124">
            <v>0.22741833333333328</v>
          </cell>
        </row>
        <row r="125">
          <cell r="C125">
            <v>13872</v>
          </cell>
          <cell r="D125">
            <v>8809837840467</v>
          </cell>
          <cell r="E125" t="str">
            <v>Table</v>
          </cell>
          <cell r="F125" t="str">
            <v>Outdoor</v>
          </cell>
          <cell r="G125" t="str">
            <v>VN</v>
          </cell>
          <cell r="H125" t="str">
            <v>All</v>
          </cell>
          <cell r="I125" t="str">
            <v>S23</v>
          </cell>
          <cell r="J125" t="str">
            <v>All</v>
          </cell>
          <cell r="K125" t="str">
            <v>O</v>
          </cell>
          <cell r="L125" t="str">
            <v>Table One Hard Top L</v>
          </cell>
          <cell r="M125" t="str">
            <v>Rainbow Bandanna Quilt</v>
          </cell>
          <cell r="N125" t="str">
            <v>F10 Black</v>
          </cell>
          <cell r="O125" t="str">
            <v>AT</v>
          </cell>
          <cell r="W125">
            <v>26.73</v>
          </cell>
          <cell r="AC125">
            <v>20.137600000000003</v>
          </cell>
          <cell r="AD125">
            <v>28.266500000000001</v>
          </cell>
          <cell r="AF125">
            <v>0.42599999999999999</v>
          </cell>
          <cell r="AG125">
            <v>48.830100000000002</v>
          </cell>
          <cell r="AH125">
            <v>52.7</v>
          </cell>
          <cell r="AO125">
            <v>64</v>
          </cell>
          <cell r="AP125">
            <v>0.23702968749999997</v>
          </cell>
        </row>
        <row r="126">
          <cell r="C126">
            <v>11078</v>
          </cell>
          <cell r="D126">
            <v>8809668415322</v>
          </cell>
          <cell r="E126" t="str">
            <v>Table</v>
          </cell>
          <cell r="F126" t="str">
            <v>Outdoor</v>
          </cell>
          <cell r="G126" t="str">
            <v>KR</v>
          </cell>
          <cell r="H126" t="str">
            <v>All</v>
          </cell>
          <cell r="I126" t="str">
            <v>S23</v>
          </cell>
          <cell r="J126" t="str">
            <v>All</v>
          </cell>
          <cell r="K126" t="str">
            <v>O</v>
          </cell>
          <cell r="L126" t="str">
            <v>Café Table</v>
          </cell>
          <cell r="M126" t="str">
            <v>Black</v>
          </cell>
          <cell r="N126" t="str">
            <v>F14 Cyan Blue</v>
          </cell>
          <cell r="O126" t="str">
            <v>외주가공</v>
          </cell>
          <cell r="V126">
            <v>34.340000000000003</v>
          </cell>
          <cell r="W126">
            <v>31.59</v>
          </cell>
          <cell r="X126">
            <v>0.75</v>
          </cell>
          <cell r="Y126">
            <v>3.8</v>
          </cell>
          <cell r="Z126">
            <v>70.48</v>
          </cell>
          <cell r="AA126">
            <v>76.099999999999994</v>
          </cell>
          <cell r="AC126">
            <v>44.146900000000002</v>
          </cell>
          <cell r="AD126">
            <v>33.169499999999999</v>
          </cell>
          <cell r="AE126">
            <v>1.0900000000000001</v>
          </cell>
          <cell r="AF126">
            <v>5.0839999999999996</v>
          </cell>
          <cell r="AG126">
            <v>83.490400000000008</v>
          </cell>
          <cell r="AH126">
            <v>90.2</v>
          </cell>
          <cell r="AI126">
            <v>0.18528252299605796</v>
          </cell>
          <cell r="AJ126">
            <v>91</v>
          </cell>
          <cell r="AK126">
            <v>0.22549450549450545</v>
          </cell>
          <cell r="AO126">
            <v>111</v>
          </cell>
          <cell r="AP126">
            <v>0.24783423423423412</v>
          </cell>
          <cell r="AQ126">
            <v>91</v>
          </cell>
          <cell r="AR126">
            <v>0.22549450549450545</v>
          </cell>
          <cell r="AS126">
            <v>0.18018018018018023</v>
          </cell>
        </row>
        <row r="127">
          <cell r="C127">
            <v>11095</v>
          </cell>
          <cell r="D127">
            <v>8809759232340</v>
          </cell>
          <cell r="E127" t="str">
            <v>Table</v>
          </cell>
          <cell r="F127" t="str">
            <v>Outdoor</v>
          </cell>
          <cell r="G127" t="str">
            <v>KR</v>
          </cell>
          <cell r="H127" t="str">
            <v>All</v>
          </cell>
          <cell r="I127" t="str">
            <v>S23</v>
          </cell>
          <cell r="J127" t="str">
            <v>All</v>
          </cell>
          <cell r="K127" t="str">
            <v>O</v>
          </cell>
          <cell r="L127" t="str">
            <v>Café Table</v>
          </cell>
          <cell r="M127" t="str">
            <v>Coyote Tan</v>
          </cell>
          <cell r="N127" t="str">
            <v>F10 Black</v>
          </cell>
          <cell r="O127" t="str">
            <v>외주가공</v>
          </cell>
          <cell r="V127">
            <v>34.340000000000003</v>
          </cell>
          <cell r="W127">
            <v>31.59</v>
          </cell>
          <cell r="X127">
            <v>0.75</v>
          </cell>
          <cell r="Y127">
            <v>3.8</v>
          </cell>
          <cell r="Z127">
            <v>70.48</v>
          </cell>
          <cell r="AA127">
            <v>76.099999999999994</v>
          </cell>
          <cell r="AC127">
            <v>44.146900000000002</v>
          </cell>
          <cell r="AD127">
            <v>33.169499999999999</v>
          </cell>
          <cell r="AE127">
            <v>1.0900000000000001</v>
          </cell>
          <cell r="AF127">
            <v>5.0839999999999996</v>
          </cell>
          <cell r="AG127">
            <v>83.490400000000008</v>
          </cell>
          <cell r="AH127">
            <v>90.2</v>
          </cell>
          <cell r="AI127">
            <v>0.18528252299605796</v>
          </cell>
          <cell r="AJ127">
            <v>91</v>
          </cell>
          <cell r="AK127">
            <v>0.22549450549450545</v>
          </cell>
          <cell r="AO127">
            <v>111</v>
          </cell>
          <cell r="AP127">
            <v>0.24783423423423412</v>
          </cell>
          <cell r="AQ127">
            <v>91</v>
          </cell>
          <cell r="AR127">
            <v>0.22549450549450545</v>
          </cell>
          <cell r="AS127">
            <v>0.18018018018018023</v>
          </cell>
        </row>
        <row r="128">
          <cell r="C128">
            <v>13889</v>
          </cell>
          <cell r="D128">
            <v>8809837842478</v>
          </cell>
          <cell r="E128" t="str">
            <v>Table</v>
          </cell>
          <cell r="F128" t="str">
            <v>Outdoor</v>
          </cell>
          <cell r="G128" t="str">
            <v>VN</v>
          </cell>
          <cell r="H128" t="str">
            <v>All</v>
          </cell>
          <cell r="I128" t="str">
            <v>S23</v>
          </cell>
          <cell r="J128" t="str">
            <v>All</v>
          </cell>
          <cell r="K128" t="str">
            <v>O</v>
          </cell>
          <cell r="L128" t="str">
            <v>Café Table Wide</v>
          </cell>
          <cell r="M128" t="str">
            <v>Black</v>
          </cell>
          <cell r="N128" t="str">
            <v>F14 Cyan Blue</v>
          </cell>
          <cell r="O128" t="str">
            <v>외주가공</v>
          </cell>
          <cell r="AC128">
            <v>67.404000000000011</v>
          </cell>
          <cell r="AD128">
            <v>33.169499999999999</v>
          </cell>
          <cell r="AE128">
            <v>1.0900000000000001</v>
          </cell>
          <cell r="AF128">
            <v>5.508</v>
          </cell>
          <cell r="AG128">
            <v>107.17150000000001</v>
          </cell>
          <cell r="AH128">
            <v>115.7</v>
          </cell>
          <cell r="AO128">
            <v>140</v>
          </cell>
          <cell r="AP128">
            <v>0.23448928571428562</v>
          </cell>
        </row>
        <row r="129">
          <cell r="C129">
            <v>13890</v>
          </cell>
          <cell r="D129">
            <v>8809837842485</v>
          </cell>
          <cell r="E129" t="str">
            <v>Table</v>
          </cell>
          <cell r="F129" t="str">
            <v>Outdoor</v>
          </cell>
          <cell r="G129" t="str">
            <v>VN</v>
          </cell>
          <cell r="H129" t="str">
            <v>All</v>
          </cell>
          <cell r="I129" t="str">
            <v>S23</v>
          </cell>
          <cell r="J129" t="str">
            <v>All</v>
          </cell>
          <cell r="K129" t="str">
            <v>O</v>
          </cell>
          <cell r="L129" t="str">
            <v>Café Table Wide</v>
          </cell>
          <cell r="M129" t="str">
            <v>Coyote Tan</v>
          </cell>
          <cell r="N129" t="str">
            <v>F10 Black</v>
          </cell>
          <cell r="O129" t="str">
            <v>외주가공</v>
          </cell>
          <cell r="AC129">
            <v>67.404000000000011</v>
          </cell>
          <cell r="AD129">
            <v>33.169499999999999</v>
          </cell>
          <cell r="AE129">
            <v>1.0900000000000001</v>
          </cell>
          <cell r="AF129">
            <v>5.508</v>
          </cell>
          <cell r="AG129">
            <v>107.17150000000001</v>
          </cell>
          <cell r="AH129">
            <v>115.7</v>
          </cell>
          <cell r="AO129">
            <v>140</v>
          </cell>
          <cell r="AP129">
            <v>0.23448928571428562</v>
          </cell>
        </row>
        <row r="130">
          <cell r="C130" t="str">
            <v>10607R2</v>
          </cell>
          <cell r="D130">
            <v>8809584134130</v>
          </cell>
          <cell r="E130" t="str">
            <v>Cot</v>
          </cell>
          <cell r="F130" t="str">
            <v>Outdoor</v>
          </cell>
          <cell r="G130" t="str">
            <v>VN</v>
          </cell>
          <cell r="H130" t="str">
            <v>All</v>
          </cell>
          <cell r="I130" t="str">
            <v>S22</v>
          </cell>
          <cell r="J130" t="str">
            <v>All</v>
          </cell>
          <cell r="K130" t="str">
            <v>O</v>
          </cell>
          <cell r="L130" t="str">
            <v>Lite Cot</v>
          </cell>
          <cell r="M130" t="str">
            <v>Black</v>
          </cell>
          <cell r="N130" t="str">
            <v>F14 Cyan Blue</v>
          </cell>
          <cell r="O130" t="str">
            <v>AT</v>
          </cell>
          <cell r="P130">
            <v>21.86</v>
          </cell>
          <cell r="Q130">
            <v>47.5</v>
          </cell>
          <cell r="R130">
            <v>0.28499999999999998</v>
          </cell>
          <cell r="S130">
            <v>69.644999999999996</v>
          </cell>
          <cell r="T130">
            <v>75.2</v>
          </cell>
          <cell r="U130">
            <v>75.2</v>
          </cell>
          <cell r="V130">
            <v>21.25</v>
          </cell>
          <cell r="W130">
            <v>52.25</v>
          </cell>
          <cell r="Y130">
            <v>0.23</v>
          </cell>
          <cell r="Z130">
            <v>73.73</v>
          </cell>
          <cell r="AA130">
            <v>79.599999999999994</v>
          </cell>
          <cell r="AB130">
            <v>5.8510638297872175E-2</v>
          </cell>
          <cell r="AC130">
            <v>23.8</v>
          </cell>
          <cell r="AD130">
            <v>55.06</v>
          </cell>
          <cell r="AF130">
            <v>0.46</v>
          </cell>
          <cell r="AG130">
            <v>79.319999999999993</v>
          </cell>
          <cell r="AH130">
            <v>85.7</v>
          </cell>
          <cell r="AI130">
            <v>7.6633165829145922E-2</v>
          </cell>
          <cell r="AJ130">
            <v>98</v>
          </cell>
          <cell r="AK130">
            <v>0.24765306122448971</v>
          </cell>
          <cell r="AL130">
            <v>94.2</v>
          </cell>
          <cell r="AM130">
            <v>0.26066878980891728</v>
          </cell>
          <cell r="AN130">
            <v>3.8775510204081653E-2</v>
          </cell>
          <cell r="AO130">
            <v>104</v>
          </cell>
          <cell r="AP130">
            <v>0.23730769230769233</v>
          </cell>
          <cell r="AQ130">
            <v>98</v>
          </cell>
          <cell r="AR130">
            <v>0.24765306122448971</v>
          </cell>
          <cell r="AS130">
            <v>5.7692307692307709E-2</v>
          </cell>
        </row>
        <row r="131">
          <cell r="C131" t="str">
            <v>10650R1</v>
          </cell>
          <cell r="D131">
            <v>8809584130606</v>
          </cell>
          <cell r="E131" t="str">
            <v>Cot</v>
          </cell>
          <cell r="F131" t="str">
            <v>Outdoor</v>
          </cell>
          <cell r="G131" t="str">
            <v>VN</v>
          </cell>
          <cell r="H131" t="str">
            <v>-</v>
          </cell>
          <cell r="I131" t="str">
            <v>Drop</v>
          </cell>
          <cell r="J131" t="str">
            <v>Drop</v>
          </cell>
          <cell r="K131" t="str">
            <v>X</v>
          </cell>
          <cell r="L131" t="str">
            <v>Lite Cot</v>
          </cell>
          <cell r="M131" t="str">
            <v>Sand</v>
          </cell>
          <cell r="N131" t="str">
            <v>F10 Black</v>
          </cell>
          <cell r="O131" t="str">
            <v>AT</v>
          </cell>
          <cell r="P131">
            <v>21.86</v>
          </cell>
          <cell r="Q131">
            <v>47.5</v>
          </cell>
          <cell r="R131">
            <v>0.28499999999999998</v>
          </cell>
          <cell r="S131">
            <v>69.644999999999996</v>
          </cell>
          <cell r="T131">
            <v>75.2</v>
          </cell>
          <cell r="U131">
            <v>75.2</v>
          </cell>
          <cell r="V131">
            <v>22.02</v>
          </cell>
          <cell r="W131">
            <v>52.25</v>
          </cell>
          <cell r="Y131">
            <v>0.23</v>
          </cell>
          <cell r="Z131">
            <v>74.5</v>
          </cell>
          <cell r="AA131">
            <v>80.5</v>
          </cell>
          <cell r="AB131">
            <v>7.0478723404255206E-2</v>
          </cell>
          <cell r="AJ131">
            <v>98</v>
          </cell>
          <cell r="AK131">
            <v>0.23979591836734693</v>
          </cell>
          <cell r="AL131">
            <v>94.2</v>
          </cell>
          <cell r="AM131">
            <v>0.26066878980891728</v>
          </cell>
          <cell r="AN131">
            <v>3.8775510204081653E-2</v>
          </cell>
        </row>
        <row r="132">
          <cell r="C132">
            <v>15014</v>
          </cell>
          <cell r="D132">
            <v>8809837840689</v>
          </cell>
          <cell r="E132" t="str">
            <v>Cot</v>
          </cell>
          <cell r="F132" t="str">
            <v>Outdoor</v>
          </cell>
          <cell r="G132" t="str">
            <v>VN</v>
          </cell>
          <cell r="H132" t="str">
            <v>All</v>
          </cell>
          <cell r="I132" t="str">
            <v>S23</v>
          </cell>
          <cell r="J132" t="str">
            <v>All</v>
          </cell>
          <cell r="K132" t="str">
            <v>O</v>
          </cell>
          <cell r="L132" t="str">
            <v>Lite Cot</v>
          </cell>
          <cell r="M132" t="str">
            <v>White</v>
          </cell>
          <cell r="N132" t="str">
            <v>F14 Cyan Blue</v>
          </cell>
          <cell r="O132" t="str">
            <v>AT</v>
          </cell>
          <cell r="W132">
            <v>52.25</v>
          </cell>
          <cell r="AC132">
            <v>23.755200000000002</v>
          </cell>
          <cell r="AD132">
            <v>55.0625</v>
          </cell>
          <cell r="AF132">
            <v>0.46</v>
          </cell>
          <cell r="AG132">
            <v>79.277699999999996</v>
          </cell>
          <cell r="AH132">
            <v>85.6</v>
          </cell>
          <cell r="AO132">
            <v>105</v>
          </cell>
          <cell r="AP132">
            <v>0.2449742857142857</v>
          </cell>
        </row>
        <row r="133">
          <cell r="C133" t="str">
            <v>10630R1</v>
          </cell>
          <cell r="D133">
            <v>8809272097105</v>
          </cell>
          <cell r="E133" t="str">
            <v>Cot</v>
          </cell>
          <cell r="F133" t="str">
            <v>Outdoor</v>
          </cell>
          <cell r="G133" t="str">
            <v>VN</v>
          </cell>
          <cell r="H133" t="str">
            <v>All</v>
          </cell>
          <cell r="I133" t="str">
            <v>S22</v>
          </cell>
          <cell r="J133" t="str">
            <v>All</v>
          </cell>
          <cell r="K133" t="str">
            <v>O</v>
          </cell>
          <cell r="L133" t="str">
            <v>Cot One Convertible</v>
          </cell>
          <cell r="M133" t="str">
            <v>Black</v>
          </cell>
          <cell r="N133" t="str">
            <v>F14 Cyan Blue</v>
          </cell>
          <cell r="O133" t="str">
            <v>AT</v>
          </cell>
          <cell r="P133">
            <v>15.74</v>
          </cell>
          <cell r="Q133">
            <v>70.900000000000006</v>
          </cell>
          <cell r="R133">
            <v>0.28499999999999998</v>
          </cell>
          <cell r="S133">
            <v>86.924999999999997</v>
          </cell>
          <cell r="T133">
            <v>93.9</v>
          </cell>
          <cell r="U133">
            <v>93.9</v>
          </cell>
          <cell r="V133">
            <v>16.03</v>
          </cell>
          <cell r="W133">
            <v>77.989999999999995</v>
          </cell>
          <cell r="Y133">
            <v>0.23</v>
          </cell>
          <cell r="Z133">
            <v>94.25</v>
          </cell>
          <cell r="AA133">
            <v>101.8</v>
          </cell>
          <cell r="AB133">
            <v>8.4132055378061565E-2</v>
          </cell>
          <cell r="AC133">
            <v>18.755099999999999</v>
          </cell>
          <cell r="AD133">
            <v>82.09</v>
          </cell>
          <cell r="AF133">
            <v>0.46</v>
          </cell>
          <cell r="AG133">
            <v>101.3051</v>
          </cell>
          <cell r="AH133">
            <v>109.4</v>
          </cell>
          <cell r="AI133">
            <v>7.4656188605108031E-2</v>
          </cell>
          <cell r="AJ133">
            <v>120</v>
          </cell>
          <cell r="AK133">
            <v>0.21458333333333335</v>
          </cell>
          <cell r="AL133">
            <v>115</v>
          </cell>
          <cell r="AM133">
            <v>0.24413043478260876</v>
          </cell>
          <cell r="AN133">
            <v>4.166666666666663E-2</v>
          </cell>
          <cell r="AO133">
            <v>133</v>
          </cell>
          <cell r="AP133">
            <v>0.23830751879699252</v>
          </cell>
          <cell r="AQ133">
            <v>120</v>
          </cell>
          <cell r="AR133">
            <v>0.21458333333333335</v>
          </cell>
          <cell r="AS133">
            <v>9.7744360902255689E-2</v>
          </cell>
        </row>
        <row r="134">
          <cell r="C134" t="str">
            <v>10645R2</v>
          </cell>
          <cell r="D134">
            <v>8809668411010</v>
          </cell>
          <cell r="E134" t="str">
            <v>Cot</v>
          </cell>
          <cell r="F134" t="str">
            <v>Outdoor</v>
          </cell>
          <cell r="G134" t="str">
            <v>VN</v>
          </cell>
          <cell r="H134" t="str">
            <v>All</v>
          </cell>
          <cell r="I134" t="str">
            <v>S22</v>
          </cell>
          <cell r="J134" t="str">
            <v>All</v>
          </cell>
          <cell r="K134" t="str">
            <v>O</v>
          </cell>
          <cell r="L134" t="str">
            <v>Cot One Convertible</v>
          </cell>
          <cell r="M134" t="str">
            <v>Coyote Tan</v>
          </cell>
          <cell r="N134" t="str">
            <v>F10 Black</v>
          </cell>
          <cell r="O134" t="str">
            <v>AT</v>
          </cell>
          <cell r="P134">
            <v>15.74</v>
          </cell>
          <cell r="Q134">
            <v>70.900000000000006</v>
          </cell>
          <cell r="R134">
            <v>0.28499999999999998</v>
          </cell>
          <cell r="S134">
            <v>86.924999999999997</v>
          </cell>
          <cell r="T134">
            <v>93.9</v>
          </cell>
          <cell r="U134">
            <v>93.9</v>
          </cell>
          <cell r="V134">
            <v>15.56</v>
          </cell>
          <cell r="W134">
            <v>77.989999999999995</v>
          </cell>
          <cell r="Y134">
            <v>0.23</v>
          </cell>
          <cell r="Z134">
            <v>93.78</v>
          </cell>
          <cell r="AA134">
            <v>101.3</v>
          </cell>
          <cell r="AB134">
            <v>7.8807241746538859E-2</v>
          </cell>
          <cell r="AC134">
            <v>18.205199999999998</v>
          </cell>
          <cell r="AD134">
            <v>82.09</v>
          </cell>
          <cell r="AF134">
            <v>0.46</v>
          </cell>
          <cell r="AG134">
            <v>100.75519999999999</v>
          </cell>
          <cell r="AH134">
            <v>108.8</v>
          </cell>
          <cell r="AI134">
            <v>7.4037512339585332E-2</v>
          </cell>
          <cell r="AJ134">
            <v>120</v>
          </cell>
          <cell r="AK134">
            <v>0.21850000000000003</v>
          </cell>
          <cell r="AL134">
            <v>115</v>
          </cell>
          <cell r="AM134">
            <v>0.24413043478260876</v>
          </cell>
          <cell r="AN134">
            <v>4.166666666666663E-2</v>
          </cell>
          <cell r="AO134">
            <v>133</v>
          </cell>
          <cell r="AP134">
            <v>0.24244210526315801</v>
          </cell>
          <cell r="AQ134">
            <v>120</v>
          </cell>
          <cell r="AR134">
            <v>0.21850000000000003</v>
          </cell>
          <cell r="AS134">
            <v>9.7744360902255689E-2</v>
          </cell>
        </row>
        <row r="135">
          <cell r="C135">
            <v>10684</v>
          </cell>
          <cell r="D135">
            <v>8809668415346</v>
          </cell>
          <cell r="E135" t="str">
            <v>Cot</v>
          </cell>
          <cell r="F135" t="str">
            <v>Outdoor</v>
          </cell>
          <cell r="G135" t="str">
            <v>VN</v>
          </cell>
          <cell r="H135" t="str">
            <v>-</v>
          </cell>
          <cell r="I135" t="str">
            <v>Drop</v>
          </cell>
          <cell r="J135" t="str">
            <v>Drop</v>
          </cell>
          <cell r="K135" t="str">
            <v>X</v>
          </cell>
          <cell r="L135" t="str">
            <v>Cot One Convertible</v>
          </cell>
          <cell r="M135" t="str">
            <v>Tie Dye</v>
          </cell>
          <cell r="N135" t="str">
            <v>F12 Orange</v>
          </cell>
          <cell r="O135" t="str">
            <v>AT</v>
          </cell>
          <cell r="P135">
            <v>16.93</v>
          </cell>
          <cell r="Q135">
            <v>70.900000000000006</v>
          </cell>
          <cell r="R135">
            <v>0.28499999999999998</v>
          </cell>
          <cell r="S135">
            <v>88.115000000000009</v>
          </cell>
          <cell r="T135">
            <v>95.2</v>
          </cell>
          <cell r="U135">
            <v>94.7</v>
          </cell>
          <cell r="V135">
            <v>17.98</v>
          </cell>
          <cell r="W135">
            <v>77.989999999999995</v>
          </cell>
          <cell r="Y135">
            <v>0.23</v>
          </cell>
          <cell r="Z135">
            <v>96.2</v>
          </cell>
          <cell r="AA135">
            <v>103.9</v>
          </cell>
          <cell r="AB135">
            <v>9.1386554621848859E-2</v>
          </cell>
          <cell r="AJ135">
            <v>129</v>
          </cell>
          <cell r="AK135">
            <v>0.25426356589147281</v>
          </cell>
          <cell r="AL135">
            <v>125</v>
          </cell>
          <cell r="AM135">
            <v>0.2950799999999999</v>
          </cell>
          <cell r="AN135">
            <v>3.1007751937984551E-2</v>
          </cell>
        </row>
        <row r="136">
          <cell r="C136">
            <v>10685</v>
          </cell>
          <cell r="D136">
            <v>8809759232401</v>
          </cell>
          <cell r="E136" t="str">
            <v>Cot</v>
          </cell>
          <cell r="F136" t="str">
            <v>Outdoor</v>
          </cell>
          <cell r="G136" t="str">
            <v>VN</v>
          </cell>
          <cell r="H136" t="str">
            <v>All</v>
          </cell>
          <cell r="I136" t="str">
            <v>S22</v>
          </cell>
          <cell r="J136" t="str">
            <v>Drop</v>
          </cell>
          <cell r="K136" t="str">
            <v>X</v>
          </cell>
          <cell r="L136" t="str">
            <v xml:space="preserve">Cot One Convertible </v>
          </cell>
          <cell r="M136" t="str">
            <v>Blue Bandanna Quilt</v>
          </cell>
          <cell r="N136" t="str">
            <v>F10 Black</v>
          </cell>
          <cell r="O136" t="str">
            <v>AT</v>
          </cell>
          <cell r="V136">
            <v>19.559999999999999</v>
          </cell>
          <cell r="W136">
            <v>77.989999999999995</v>
          </cell>
          <cell r="Y136">
            <v>0.21300000000000002</v>
          </cell>
          <cell r="Z136">
            <v>97.762999999999991</v>
          </cell>
          <cell r="AA136">
            <v>105.6</v>
          </cell>
          <cell r="AJ136">
            <v>120</v>
          </cell>
          <cell r="AK136">
            <v>0.18530833333333341</v>
          </cell>
        </row>
        <row r="137">
          <cell r="C137">
            <v>15008</v>
          </cell>
          <cell r="D137">
            <v>8809837840627</v>
          </cell>
          <cell r="E137" t="str">
            <v>Cot</v>
          </cell>
          <cell r="F137" t="str">
            <v>Outdoor</v>
          </cell>
          <cell r="G137" t="str">
            <v>VN</v>
          </cell>
          <cell r="H137" t="str">
            <v>All</v>
          </cell>
          <cell r="I137" t="str">
            <v>S23</v>
          </cell>
          <cell r="J137" t="str">
            <v>Drop</v>
          </cell>
          <cell r="K137" t="str">
            <v>O</v>
          </cell>
          <cell r="L137" t="str">
            <v xml:space="preserve">Cot One Convertible </v>
          </cell>
          <cell r="M137" t="str">
            <v>Black Tie Dye</v>
          </cell>
          <cell r="N137" t="str">
            <v>F10 Black</v>
          </cell>
          <cell r="O137" t="str">
            <v>AT</v>
          </cell>
          <cell r="W137">
            <v>77.989999999999995</v>
          </cell>
          <cell r="AC137">
            <v>22.982400000000002</v>
          </cell>
          <cell r="AD137">
            <v>82.089500000000001</v>
          </cell>
          <cell r="AF137">
            <v>0.46</v>
          </cell>
          <cell r="AG137">
            <v>105.53189999999999</v>
          </cell>
          <cell r="AH137">
            <v>114</v>
          </cell>
          <cell r="AO137">
            <v>138</v>
          </cell>
          <cell r="AP137">
            <v>0.2352760869565218</v>
          </cell>
        </row>
        <row r="138">
          <cell r="C138">
            <v>15009</v>
          </cell>
          <cell r="D138">
            <v>8809837840634</v>
          </cell>
          <cell r="E138" t="str">
            <v>Cot</v>
          </cell>
          <cell r="F138" t="str">
            <v>Outdoor</v>
          </cell>
          <cell r="G138" t="str">
            <v>VN</v>
          </cell>
          <cell r="H138" t="str">
            <v>All</v>
          </cell>
          <cell r="I138" t="str">
            <v>S23</v>
          </cell>
          <cell r="J138" t="str">
            <v>All</v>
          </cell>
          <cell r="K138" t="str">
            <v>O</v>
          </cell>
          <cell r="L138" t="str">
            <v xml:space="preserve">Cot One Convertible </v>
          </cell>
          <cell r="M138" t="str">
            <v>Multi Block 2023 (TBD)</v>
          </cell>
          <cell r="N138" t="str">
            <v>F10 Black</v>
          </cell>
          <cell r="O138" t="str">
            <v>AT</v>
          </cell>
          <cell r="W138">
            <v>77.989999999999995</v>
          </cell>
          <cell r="AC138">
            <v>19.566400000000002</v>
          </cell>
          <cell r="AD138">
            <v>82.089500000000001</v>
          </cell>
          <cell r="AF138">
            <v>0.46</v>
          </cell>
          <cell r="AG138">
            <v>102.1159</v>
          </cell>
          <cell r="AH138">
            <v>110.3</v>
          </cell>
          <cell r="AO138">
            <v>133</v>
          </cell>
          <cell r="AP138">
            <v>0.2322112781954887</v>
          </cell>
        </row>
        <row r="139">
          <cell r="C139">
            <v>15019</v>
          </cell>
          <cell r="D139">
            <v>8809837842669</v>
          </cell>
          <cell r="E139" t="str">
            <v>Cot</v>
          </cell>
          <cell r="F139" t="str">
            <v>Outdoor</v>
          </cell>
          <cell r="G139" t="str">
            <v>VN</v>
          </cell>
          <cell r="H139" t="str">
            <v>All</v>
          </cell>
          <cell r="I139" t="str">
            <v>S23</v>
          </cell>
          <cell r="J139" t="str">
            <v>All</v>
          </cell>
          <cell r="K139" t="str">
            <v>O</v>
          </cell>
          <cell r="L139" t="str">
            <v xml:space="preserve">Cot One Convertible </v>
          </cell>
          <cell r="M139" t="str">
            <v>Rainbow Bandanna Quilt</v>
          </cell>
          <cell r="N139" t="str">
            <v>F10 Black</v>
          </cell>
          <cell r="O139" t="str">
            <v>AT</v>
          </cell>
          <cell r="W139">
            <v>77.989999999999995</v>
          </cell>
          <cell r="AC139">
            <v>25.827200000000001</v>
          </cell>
          <cell r="AD139">
            <v>82.089500000000001</v>
          </cell>
          <cell r="AF139">
            <v>0.46</v>
          </cell>
          <cell r="AG139">
            <v>108.3767</v>
          </cell>
          <cell r="AH139">
            <v>117</v>
          </cell>
          <cell r="AO139">
            <v>140</v>
          </cell>
          <cell r="AP139">
            <v>0.22588071428571432</v>
          </cell>
        </row>
        <row r="140">
          <cell r="C140" t="str">
            <v>10646R1</v>
          </cell>
          <cell r="D140">
            <v>8809272095828</v>
          </cell>
          <cell r="E140" t="str">
            <v>Cot</v>
          </cell>
          <cell r="F140" t="str">
            <v>Outdoor</v>
          </cell>
          <cell r="G140" t="str">
            <v>VN</v>
          </cell>
          <cell r="H140" t="str">
            <v>All</v>
          </cell>
          <cell r="I140" t="str">
            <v>S22</v>
          </cell>
          <cell r="J140" t="str">
            <v>All</v>
          </cell>
          <cell r="K140" t="str">
            <v>O</v>
          </cell>
          <cell r="L140" t="str">
            <v>Cot One Convertible Long</v>
          </cell>
          <cell r="M140" t="str">
            <v>Black</v>
          </cell>
          <cell r="N140" t="str">
            <v>F14 Cyan Blue</v>
          </cell>
          <cell r="O140" t="str">
            <v>AT</v>
          </cell>
          <cell r="P140">
            <v>17.5</v>
          </cell>
          <cell r="Q140">
            <v>71.7</v>
          </cell>
          <cell r="R140">
            <v>0.28499999999999998</v>
          </cell>
          <cell r="S140">
            <v>89.484999999999999</v>
          </cell>
          <cell r="T140">
            <v>96.6</v>
          </cell>
          <cell r="U140">
            <v>96.6</v>
          </cell>
          <cell r="V140">
            <v>17.5</v>
          </cell>
          <cell r="W140">
            <v>78.87</v>
          </cell>
          <cell r="Y140">
            <v>0.23</v>
          </cell>
          <cell r="Z140">
            <v>96.600000000000009</v>
          </cell>
          <cell r="AA140">
            <v>104.3</v>
          </cell>
          <cell r="AB140">
            <v>7.9710144927536364E-2</v>
          </cell>
          <cell r="AC140">
            <v>20.474999999999998</v>
          </cell>
          <cell r="AD140">
            <v>83.01</v>
          </cell>
          <cell r="AF140">
            <v>0.46</v>
          </cell>
          <cell r="AG140">
            <v>103.94499999999999</v>
          </cell>
          <cell r="AH140">
            <v>112.3</v>
          </cell>
          <cell r="AI140">
            <v>7.6701821668264669E-2</v>
          </cell>
          <cell r="AJ140">
            <v>132</v>
          </cell>
          <cell r="AK140">
            <v>0.26818181818181808</v>
          </cell>
          <cell r="AL140">
            <v>128.5</v>
          </cell>
          <cell r="AM140">
            <v>0.30361867704280154</v>
          </cell>
          <cell r="AN140">
            <v>2.6515151515151492E-2</v>
          </cell>
          <cell r="AO140">
            <v>135</v>
          </cell>
          <cell r="AP140">
            <v>0.23003703703703704</v>
          </cell>
          <cell r="AQ140">
            <v>132</v>
          </cell>
          <cell r="AR140">
            <v>0.26818181818181808</v>
          </cell>
          <cell r="AS140">
            <v>2.2222222222222254E-2</v>
          </cell>
        </row>
        <row r="141">
          <cell r="C141">
            <v>10680</v>
          </cell>
          <cell r="D141">
            <v>8809584135915</v>
          </cell>
          <cell r="E141" t="str">
            <v>Cot</v>
          </cell>
          <cell r="F141" t="str">
            <v>Outdoor</v>
          </cell>
          <cell r="G141" t="str">
            <v>VN</v>
          </cell>
          <cell r="H141" t="str">
            <v>All</v>
          </cell>
          <cell r="I141" t="str">
            <v>S22</v>
          </cell>
          <cell r="J141" t="str">
            <v>All</v>
          </cell>
          <cell r="K141" t="str">
            <v>O</v>
          </cell>
          <cell r="L141" t="str">
            <v>Cot One Convertible Long</v>
          </cell>
          <cell r="M141" t="str">
            <v>Coyote Tan</v>
          </cell>
          <cell r="N141" t="str">
            <v>F10 Black</v>
          </cell>
          <cell r="O141" t="str">
            <v>AT</v>
          </cell>
          <cell r="P141">
            <v>17.5</v>
          </cell>
          <cell r="Q141">
            <v>71.7</v>
          </cell>
          <cell r="R141">
            <v>0.28499999999999998</v>
          </cell>
          <cell r="S141">
            <v>89.484999999999999</v>
          </cell>
          <cell r="T141">
            <v>96.6</v>
          </cell>
          <cell r="U141">
            <v>96.6</v>
          </cell>
          <cell r="V141">
            <v>17.47</v>
          </cell>
          <cell r="W141">
            <v>78.87</v>
          </cell>
          <cell r="Y141">
            <v>0.23</v>
          </cell>
          <cell r="Z141">
            <v>96.570000000000007</v>
          </cell>
          <cell r="AA141">
            <v>104.3</v>
          </cell>
          <cell r="AB141">
            <v>7.9710144927536364E-2</v>
          </cell>
          <cell r="AC141">
            <v>20.439899999999998</v>
          </cell>
          <cell r="AD141">
            <v>83.01</v>
          </cell>
          <cell r="AF141">
            <v>0.46</v>
          </cell>
          <cell r="AG141">
            <v>103.90989999999999</v>
          </cell>
          <cell r="AH141">
            <v>112.2</v>
          </cell>
          <cell r="AI141">
            <v>7.5743048897411347E-2</v>
          </cell>
          <cell r="AJ141">
            <v>132</v>
          </cell>
          <cell r="AK141">
            <v>0.26840909090909082</v>
          </cell>
          <cell r="AL141">
            <v>128.5</v>
          </cell>
          <cell r="AM141">
            <v>0.30361867704280154</v>
          </cell>
          <cell r="AN141">
            <v>2.6515151515151492E-2</v>
          </cell>
          <cell r="AO141">
            <v>135</v>
          </cell>
          <cell r="AP141">
            <v>0.23029703703703708</v>
          </cell>
          <cell r="AQ141">
            <v>132</v>
          </cell>
          <cell r="AR141">
            <v>0.26840909090909082</v>
          </cell>
          <cell r="AS141">
            <v>2.2222222222222254E-2</v>
          </cell>
        </row>
        <row r="142">
          <cell r="C142">
            <v>10694</v>
          </cell>
          <cell r="D142">
            <v>8809759233507</v>
          </cell>
          <cell r="E142" t="str">
            <v>Cot</v>
          </cell>
          <cell r="F142" t="str">
            <v>Outdoor</v>
          </cell>
          <cell r="G142" t="str">
            <v>VN</v>
          </cell>
          <cell r="H142" t="str">
            <v>All</v>
          </cell>
          <cell r="I142" t="str">
            <v>S22</v>
          </cell>
          <cell r="J142" t="str">
            <v>Drop</v>
          </cell>
          <cell r="K142" t="str">
            <v>X</v>
          </cell>
          <cell r="L142" t="str">
            <v>Cot One Convertible Long</v>
          </cell>
          <cell r="M142" t="str">
            <v>Blue Bandanna Quilt</v>
          </cell>
          <cell r="N142" t="str">
            <v>F10 Black</v>
          </cell>
          <cell r="O142" t="str">
            <v>AT</v>
          </cell>
          <cell r="V142">
            <v>22.65</v>
          </cell>
          <cell r="W142">
            <v>78.87</v>
          </cell>
          <cell r="Y142">
            <v>0.21300000000000002</v>
          </cell>
          <cell r="Z142">
            <v>101.733</v>
          </cell>
          <cell r="AA142">
            <v>109.9</v>
          </cell>
          <cell r="AJ142">
            <v>132</v>
          </cell>
          <cell r="AK142">
            <v>0.22929545454545452</v>
          </cell>
        </row>
        <row r="143">
          <cell r="C143">
            <v>15011</v>
          </cell>
          <cell r="D143">
            <v>8809837840658</v>
          </cell>
          <cell r="E143" t="str">
            <v>Cot</v>
          </cell>
          <cell r="F143" t="str">
            <v>Outdoor</v>
          </cell>
          <cell r="G143" t="str">
            <v>VN</v>
          </cell>
          <cell r="H143" t="str">
            <v>All</v>
          </cell>
          <cell r="I143" t="str">
            <v>S23</v>
          </cell>
          <cell r="J143" t="str">
            <v>Drop</v>
          </cell>
          <cell r="K143" t="str">
            <v>O</v>
          </cell>
          <cell r="L143" t="str">
            <v>Cot One Convertible Long</v>
          </cell>
          <cell r="M143" t="str">
            <v>Black Tie Dye</v>
          </cell>
          <cell r="N143" t="str">
            <v>F10 Black</v>
          </cell>
          <cell r="O143" t="str">
            <v>AT</v>
          </cell>
          <cell r="W143">
            <v>78.87</v>
          </cell>
          <cell r="AC143">
            <v>25.300800000000002</v>
          </cell>
          <cell r="AD143">
            <v>83.013500000000008</v>
          </cell>
          <cell r="AF143">
            <v>0.46</v>
          </cell>
          <cell r="AG143">
            <v>108.7743</v>
          </cell>
          <cell r="AH143">
            <v>117.5</v>
          </cell>
          <cell r="AJ143">
            <v>132</v>
          </cell>
          <cell r="AK143">
            <v>1</v>
          </cell>
          <cell r="AO143">
            <v>142</v>
          </cell>
          <cell r="AP143">
            <v>0.23398380281690145</v>
          </cell>
        </row>
        <row r="144">
          <cell r="C144">
            <v>15012</v>
          </cell>
          <cell r="D144">
            <v>8809837840665</v>
          </cell>
          <cell r="E144" t="str">
            <v>Cot</v>
          </cell>
          <cell r="F144" t="str">
            <v>Outdoor</v>
          </cell>
          <cell r="G144" t="str">
            <v>VN</v>
          </cell>
          <cell r="H144" t="str">
            <v>All</v>
          </cell>
          <cell r="I144" t="str">
            <v>S23</v>
          </cell>
          <cell r="J144" t="str">
            <v>All</v>
          </cell>
          <cell r="K144" t="str">
            <v>O</v>
          </cell>
          <cell r="L144" t="str">
            <v>Cot One Convertible Long</v>
          </cell>
          <cell r="M144" t="str">
            <v>Multi Block 2023 (TBD)</v>
          </cell>
          <cell r="N144" t="str">
            <v>F10 Black</v>
          </cell>
          <cell r="O144" t="str">
            <v>AT</v>
          </cell>
          <cell r="W144">
            <v>78.87</v>
          </cell>
          <cell r="AC144">
            <v>21.896000000000004</v>
          </cell>
          <cell r="AD144">
            <v>83.013500000000008</v>
          </cell>
          <cell r="AF144">
            <v>0.46</v>
          </cell>
          <cell r="AG144">
            <v>105.3695</v>
          </cell>
          <cell r="AH144">
            <v>113.8</v>
          </cell>
          <cell r="AJ144">
            <v>132</v>
          </cell>
          <cell r="AK144">
            <v>1</v>
          </cell>
          <cell r="AO144">
            <v>135</v>
          </cell>
          <cell r="AP144">
            <v>0.21948518518518512</v>
          </cell>
        </row>
        <row r="145">
          <cell r="C145">
            <v>15013</v>
          </cell>
          <cell r="D145">
            <v>8809837840672</v>
          </cell>
          <cell r="E145" t="str">
            <v>Cot</v>
          </cell>
          <cell r="F145" t="str">
            <v>Outdoor</v>
          </cell>
          <cell r="G145" t="str">
            <v>VN</v>
          </cell>
          <cell r="H145" t="str">
            <v>All</v>
          </cell>
          <cell r="I145" t="str">
            <v>S23</v>
          </cell>
          <cell r="J145" t="str">
            <v>All</v>
          </cell>
          <cell r="K145" t="str">
            <v>O</v>
          </cell>
          <cell r="L145" t="str">
            <v>Cot One Convertible Long</v>
          </cell>
          <cell r="M145" t="str">
            <v>Rainbow Bandanna Quilt</v>
          </cell>
          <cell r="N145" t="str">
            <v>F10 Black</v>
          </cell>
          <cell r="O145" t="str">
            <v>AT</v>
          </cell>
          <cell r="W145">
            <v>78.87</v>
          </cell>
          <cell r="AC145">
            <v>28.302400000000002</v>
          </cell>
          <cell r="AD145">
            <v>83.013500000000008</v>
          </cell>
          <cell r="AF145">
            <v>0.46</v>
          </cell>
          <cell r="AG145">
            <v>111.77590000000001</v>
          </cell>
          <cell r="AH145">
            <v>120.7</v>
          </cell>
          <cell r="AJ145">
            <v>132</v>
          </cell>
          <cell r="AK145">
            <v>1</v>
          </cell>
          <cell r="AO145">
            <v>145</v>
          </cell>
          <cell r="AP145">
            <v>0.22913172413793104</v>
          </cell>
        </row>
        <row r="146">
          <cell r="C146" t="str">
            <v>10640R1</v>
          </cell>
          <cell r="D146">
            <v>8809272098874</v>
          </cell>
          <cell r="E146" t="str">
            <v>Cot</v>
          </cell>
          <cell r="F146" t="str">
            <v>Outdoor</v>
          </cell>
          <cell r="G146" t="str">
            <v>VN</v>
          </cell>
          <cell r="H146" t="str">
            <v>All</v>
          </cell>
          <cell r="I146" t="str">
            <v>S22</v>
          </cell>
          <cell r="J146" t="str">
            <v>All</v>
          </cell>
          <cell r="K146" t="str">
            <v>O</v>
          </cell>
          <cell r="L146" t="str">
            <v>Cot Max Convertible</v>
          </cell>
          <cell r="M146" t="str">
            <v>Black</v>
          </cell>
          <cell r="N146" t="str">
            <v>F14 Cyan Blue</v>
          </cell>
          <cell r="O146" t="str">
            <v>AT</v>
          </cell>
          <cell r="P146">
            <v>21.16</v>
          </cell>
          <cell r="Q146">
            <v>92.8</v>
          </cell>
          <cell r="R146">
            <v>0.28499999999999998</v>
          </cell>
          <cell r="S146">
            <v>114.24499999999999</v>
          </cell>
          <cell r="T146">
            <v>123.4</v>
          </cell>
          <cell r="U146">
            <v>123.4</v>
          </cell>
          <cell r="V146">
            <v>21.76</v>
          </cell>
          <cell r="W146">
            <v>102.08</v>
          </cell>
          <cell r="Y146">
            <v>0.23</v>
          </cell>
          <cell r="Z146">
            <v>124.07000000000001</v>
          </cell>
          <cell r="AA146">
            <v>134</v>
          </cell>
          <cell r="AB146">
            <v>8.5899513776336978E-2</v>
          </cell>
          <cell r="AC146">
            <v>25.459199999999999</v>
          </cell>
          <cell r="AD146">
            <v>107.38000000000001</v>
          </cell>
          <cell r="AF146">
            <v>0.46</v>
          </cell>
          <cell r="AG146">
            <v>133.29920000000001</v>
          </cell>
          <cell r="AH146">
            <v>144</v>
          </cell>
          <cell r="AI146">
            <v>7.4626865671641784E-2</v>
          </cell>
          <cell r="AJ146">
            <v>160</v>
          </cell>
          <cell r="AK146">
            <v>0.2245625</v>
          </cell>
          <cell r="AL146">
            <v>156</v>
          </cell>
          <cell r="AM146">
            <v>0.26766025641025648</v>
          </cell>
          <cell r="AN146">
            <v>2.5000000000000022E-2</v>
          </cell>
          <cell r="AO146">
            <v>172</v>
          </cell>
          <cell r="AP146">
            <v>0.22500465116279067</v>
          </cell>
          <cell r="AQ146">
            <v>160</v>
          </cell>
          <cell r="AR146">
            <v>0.2245625</v>
          </cell>
          <cell r="AS146">
            <v>6.9767441860465129E-2</v>
          </cell>
        </row>
        <row r="147">
          <cell r="C147">
            <v>10662</v>
          </cell>
          <cell r="D147">
            <v>8809584135847</v>
          </cell>
          <cell r="E147" t="str">
            <v>Cot</v>
          </cell>
          <cell r="F147" t="str">
            <v>Outdoor</v>
          </cell>
          <cell r="G147" t="str">
            <v>VN</v>
          </cell>
          <cell r="H147" t="str">
            <v>All</v>
          </cell>
          <cell r="I147" t="str">
            <v>S22</v>
          </cell>
          <cell r="J147" t="str">
            <v>All</v>
          </cell>
          <cell r="K147" t="str">
            <v>O</v>
          </cell>
          <cell r="L147" t="str">
            <v>Cot Max Convertible</v>
          </cell>
          <cell r="M147" t="str">
            <v>Coyote Tan</v>
          </cell>
          <cell r="N147" t="str">
            <v>F10 Black</v>
          </cell>
          <cell r="O147" t="str">
            <v>AT</v>
          </cell>
          <cell r="P147">
            <v>21.16</v>
          </cell>
          <cell r="Q147">
            <v>92.8</v>
          </cell>
          <cell r="R147">
            <v>0.28499999999999998</v>
          </cell>
          <cell r="S147">
            <v>114.24499999999999</v>
          </cell>
          <cell r="T147">
            <v>123.4</v>
          </cell>
          <cell r="U147">
            <v>123.4</v>
          </cell>
          <cell r="V147">
            <v>21.76</v>
          </cell>
          <cell r="W147">
            <v>102.08</v>
          </cell>
          <cell r="Y147">
            <v>0.23</v>
          </cell>
          <cell r="Z147">
            <v>124.07000000000001</v>
          </cell>
          <cell r="AA147">
            <v>134</v>
          </cell>
          <cell r="AB147">
            <v>8.5899513776336978E-2</v>
          </cell>
          <cell r="AC147">
            <v>25.459199999999999</v>
          </cell>
          <cell r="AD147">
            <v>107.38000000000001</v>
          </cell>
          <cell r="AF147">
            <v>0.46</v>
          </cell>
          <cell r="AG147">
            <v>133.29920000000001</v>
          </cell>
          <cell r="AH147">
            <v>144</v>
          </cell>
          <cell r="AI147">
            <v>7.4626865671641784E-2</v>
          </cell>
          <cell r="AJ147">
            <v>160</v>
          </cell>
          <cell r="AK147">
            <v>0.2245625</v>
          </cell>
          <cell r="AL147">
            <v>156</v>
          </cell>
          <cell r="AM147">
            <v>0.26766025641025648</v>
          </cell>
          <cell r="AN147">
            <v>2.5000000000000022E-2</v>
          </cell>
          <cell r="AO147">
            <v>172</v>
          </cell>
          <cell r="AP147">
            <v>0.22500465116279067</v>
          </cell>
          <cell r="AQ147">
            <v>160</v>
          </cell>
          <cell r="AR147">
            <v>0.2245625</v>
          </cell>
          <cell r="AS147">
            <v>6.9767441860465129E-2</v>
          </cell>
        </row>
        <row r="148">
          <cell r="C148" t="str">
            <v>10681R1</v>
          </cell>
          <cell r="D148">
            <v>8809759233125</v>
          </cell>
          <cell r="E148" t="str">
            <v>Cot</v>
          </cell>
          <cell r="F148" t="str">
            <v>Outdoor</v>
          </cell>
          <cell r="G148" t="str">
            <v>VN</v>
          </cell>
          <cell r="H148" t="str">
            <v>All</v>
          </cell>
          <cell r="I148" t="str">
            <v>S22</v>
          </cell>
          <cell r="J148" t="str">
            <v>All</v>
          </cell>
          <cell r="K148" t="str">
            <v>O</v>
          </cell>
          <cell r="L148" t="str">
            <v>Cot One Convertible Insulated</v>
          </cell>
          <cell r="M148" t="str">
            <v>Black</v>
          </cell>
          <cell r="N148" t="str">
            <v>F14 Cyan Blue</v>
          </cell>
          <cell r="O148" t="str">
            <v>AT</v>
          </cell>
          <cell r="P148">
            <v>43.39</v>
          </cell>
          <cell r="Q148">
            <v>70.900000000000006</v>
          </cell>
          <cell r="R148">
            <v>0.28499999999999998</v>
          </cell>
          <cell r="S148">
            <v>114.575</v>
          </cell>
          <cell r="T148">
            <v>123.7</v>
          </cell>
          <cell r="U148">
            <v>123.7</v>
          </cell>
          <cell r="V148">
            <v>45.94</v>
          </cell>
          <cell r="W148">
            <v>77.989999999999995</v>
          </cell>
          <cell r="Y148">
            <v>0.23</v>
          </cell>
          <cell r="Z148">
            <v>124.16</v>
          </cell>
          <cell r="AA148">
            <v>134.1</v>
          </cell>
          <cell r="AB148">
            <v>8.4074373484235965E-2</v>
          </cell>
          <cell r="AC148">
            <v>55.127999999999993</v>
          </cell>
          <cell r="AD148">
            <v>82.09</v>
          </cell>
          <cell r="AF148">
            <v>0.46</v>
          </cell>
          <cell r="AG148">
            <v>137.678</v>
          </cell>
          <cell r="AH148">
            <v>148.69999999999999</v>
          </cell>
          <cell r="AI148">
            <v>0.10887397464578674</v>
          </cell>
          <cell r="AJ148">
            <v>160</v>
          </cell>
          <cell r="AK148">
            <v>0.22399999999999998</v>
          </cell>
          <cell r="AL148">
            <v>155.9</v>
          </cell>
          <cell r="AM148">
            <v>0.2650737652341244</v>
          </cell>
          <cell r="AN148">
            <v>2.5625000000000009E-2</v>
          </cell>
          <cell r="AO148">
            <v>180</v>
          </cell>
          <cell r="AP148">
            <v>0.23512222222222223</v>
          </cell>
          <cell r="AQ148">
            <v>160</v>
          </cell>
          <cell r="AR148">
            <v>0.22399999999999998</v>
          </cell>
          <cell r="AS148">
            <v>0.11111111111111116</v>
          </cell>
        </row>
        <row r="149">
          <cell r="C149">
            <v>10686</v>
          </cell>
          <cell r="D149">
            <v>8809759232418</v>
          </cell>
          <cell r="E149" t="str">
            <v>Cot</v>
          </cell>
          <cell r="F149" t="str">
            <v>Outdoor</v>
          </cell>
          <cell r="G149" t="str">
            <v>VN</v>
          </cell>
          <cell r="H149" t="str">
            <v>All</v>
          </cell>
          <cell r="I149" t="str">
            <v>S22</v>
          </cell>
          <cell r="J149" t="str">
            <v>All</v>
          </cell>
          <cell r="K149" t="str">
            <v>O</v>
          </cell>
          <cell r="L149" t="str">
            <v>High Cot One</v>
          </cell>
          <cell r="M149" t="str">
            <v>Black</v>
          </cell>
          <cell r="N149" t="str">
            <v>F14 Cyan Blue</v>
          </cell>
          <cell r="O149" t="str">
            <v>AT</v>
          </cell>
          <cell r="V149">
            <v>15.91</v>
          </cell>
          <cell r="W149">
            <v>96.42</v>
          </cell>
          <cell r="Y149">
            <v>0.21300000000000002</v>
          </cell>
          <cell r="Z149">
            <v>112.54299999999999</v>
          </cell>
          <cell r="AA149">
            <v>121.5</v>
          </cell>
          <cell r="AC149">
            <v>18.899999999999999</v>
          </cell>
          <cell r="AD149">
            <v>101.44</v>
          </cell>
          <cell r="AF149">
            <v>0.46</v>
          </cell>
          <cell r="AG149">
            <v>120.8</v>
          </cell>
          <cell r="AH149">
            <v>130.5</v>
          </cell>
          <cell r="AI149">
            <v>7.4074074074074181E-2</v>
          </cell>
          <cell r="AJ149">
            <v>136</v>
          </cell>
          <cell r="AK149">
            <v>0.17247794117647064</v>
          </cell>
          <cell r="AO149">
            <v>158</v>
          </cell>
          <cell r="AP149">
            <v>0.23544303797468358</v>
          </cell>
          <cell r="AQ149">
            <v>136</v>
          </cell>
          <cell r="AR149">
            <v>0.17247794117647064</v>
          </cell>
          <cell r="AS149">
            <v>0.13924050632911389</v>
          </cell>
        </row>
        <row r="150">
          <cell r="C150">
            <v>10687</v>
          </cell>
          <cell r="D150">
            <v>8809759232425</v>
          </cell>
          <cell r="E150" t="str">
            <v>Cot</v>
          </cell>
          <cell r="F150" t="str">
            <v>Outdoor</v>
          </cell>
          <cell r="G150" t="str">
            <v>VN</v>
          </cell>
          <cell r="H150" t="str">
            <v>-</v>
          </cell>
          <cell r="I150" t="str">
            <v>Drop</v>
          </cell>
          <cell r="J150" t="str">
            <v>Drop</v>
          </cell>
          <cell r="K150" t="str">
            <v>X</v>
          </cell>
          <cell r="L150" t="str">
            <v>High Cot One</v>
          </cell>
          <cell r="M150" t="str">
            <v>Coyote Tan</v>
          </cell>
          <cell r="N150" t="str">
            <v>F10 Black</v>
          </cell>
          <cell r="O150" t="str">
            <v>AT</v>
          </cell>
          <cell r="V150">
            <v>15.870000000000001</v>
          </cell>
          <cell r="W150">
            <v>96.42</v>
          </cell>
          <cell r="Y150">
            <v>0.21300000000000002</v>
          </cell>
          <cell r="Z150">
            <v>112.503</v>
          </cell>
          <cell r="AA150">
            <v>121.5</v>
          </cell>
          <cell r="AJ150">
            <v>136</v>
          </cell>
          <cell r="AK150">
            <v>0.17277205882352942</v>
          </cell>
        </row>
        <row r="151">
          <cell r="C151">
            <v>10688</v>
          </cell>
          <cell r="D151">
            <v>8809759232432</v>
          </cell>
          <cell r="E151" t="str">
            <v>Cot</v>
          </cell>
          <cell r="F151" t="str">
            <v>Outdoor</v>
          </cell>
          <cell r="G151" t="str">
            <v>VN</v>
          </cell>
          <cell r="H151" t="str">
            <v>All</v>
          </cell>
          <cell r="I151" t="str">
            <v>S22</v>
          </cell>
          <cell r="J151" t="str">
            <v>All</v>
          </cell>
          <cell r="K151" t="str">
            <v>O</v>
          </cell>
          <cell r="L151" t="str">
            <v>High Cot One Long</v>
          </cell>
          <cell r="M151" t="str">
            <v>Black</v>
          </cell>
          <cell r="N151" t="str">
            <v>F14 Cyan Blue</v>
          </cell>
          <cell r="O151" t="str">
            <v>AT</v>
          </cell>
          <cell r="V151">
            <v>17.53</v>
          </cell>
          <cell r="W151">
            <v>95.72</v>
          </cell>
          <cell r="Y151">
            <v>0.21300000000000002</v>
          </cell>
          <cell r="Z151">
            <v>113.46299999999999</v>
          </cell>
          <cell r="AA151">
            <v>122.5</v>
          </cell>
          <cell r="AC151">
            <v>20.9</v>
          </cell>
          <cell r="AD151">
            <v>100.71000000000001</v>
          </cell>
          <cell r="AF151">
            <v>0.46</v>
          </cell>
          <cell r="AG151">
            <v>122.07000000000001</v>
          </cell>
          <cell r="AH151">
            <v>131.80000000000001</v>
          </cell>
          <cell r="AI151">
            <v>7.5918367346938798E-2</v>
          </cell>
          <cell r="AJ151">
            <v>137.5</v>
          </cell>
          <cell r="AK151">
            <v>0.17481454545454544</v>
          </cell>
          <cell r="AO151">
            <v>163</v>
          </cell>
          <cell r="AP151">
            <v>0.25110429447852756</v>
          </cell>
          <cell r="AQ151">
            <v>137.5</v>
          </cell>
          <cell r="AR151">
            <v>0.17481454545454544</v>
          </cell>
          <cell r="AS151">
            <v>0.15644171779141103</v>
          </cell>
        </row>
        <row r="152">
          <cell r="C152">
            <v>10689</v>
          </cell>
          <cell r="D152">
            <v>8809759232449</v>
          </cell>
          <cell r="E152" t="str">
            <v>Cot</v>
          </cell>
          <cell r="F152" t="str">
            <v>Outdoor</v>
          </cell>
          <cell r="G152" t="str">
            <v>VN</v>
          </cell>
          <cell r="H152" t="str">
            <v>-</v>
          </cell>
          <cell r="I152" t="str">
            <v>Drop</v>
          </cell>
          <cell r="J152" t="str">
            <v>Drop</v>
          </cell>
          <cell r="K152" t="str">
            <v>X</v>
          </cell>
          <cell r="L152" t="str">
            <v>High Cot One Long</v>
          </cell>
          <cell r="M152" t="str">
            <v>Coyote Tan</v>
          </cell>
          <cell r="N152" t="str">
            <v>F10 Black</v>
          </cell>
          <cell r="O152" t="str">
            <v>AT</v>
          </cell>
          <cell r="V152">
            <v>17.48</v>
          </cell>
          <cell r="W152">
            <v>95.72</v>
          </cell>
          <cell r="Y152">
            <v>0.21300000000000002</v>
          </cell>
          <cell r="Z152">
            <v>113.413</v>
          </cell>
          <cell r="AA152">
            <v>122.5</v>
          </cell>
          <cell r="AJ152">
            <v>137.5</v>
          </cell>
          <cell r="AK152">
            <v>0.17517818181818179</v>
          </cell>
        </row>
        <row r="153">
          <cell r="C153">
            <v>11401</v>
          </cell>
          <cell r="D153">
            <v>8809668415353</v>
          </cell>
          <cell r="E153" t="str">
            <v>Cot</v>
          </cell>
          <cell r="F153" t="str">
            <v>Outdoor</v>
          </cell>
          <cell r="G153" t="str">
            <v>VN</v>
          </cell>
          <cell r="H153" t="str">
            <v>All</v>
          </cell>
          <cell r="I153" t="str">
            <v>S22</v>
          </cell>
          <cell r="J153" t="str">
            <v>All</v>
          </cell>
          <cell r="K153" t="str">
            <v>O</v>
          </cell>
          <cell r="L153" t="str">
            <v>Elevated Dog Cot M</v>
          </cell>
          <cell r="M153" t="str">
            <v>Black</v>
          </cell>
          <cell r="N153" t="str">
            <v>F14 Cyan Blue</v>
          </cell>
          <cell r="O153" t="str">
            <v>AT</v>
          </cell>
          <cell r="P153">
            <v>14.34</v>
          </cell>
          <cell r="Q153">
            <v>39.1</v>
          </cell>
          <cell r="R153">
            <v>0.28499999999999998</v>
          </cell>
          <cell r="S153">
            <v>53.724999999999994</v>
          </cell>
          <cell r="T153">
            <v>58</v>
          </cell>
          <cell r="U153">
            <v>58</v>
          </cell>
          <cell r="V153">
            <v>14.41</v>
          </cell>
          <cell r="W153">
            <v>42.922000000000004</v>
          </cell>
          <cell r="Y153">
            <v>0.23</v>
          </cell>
          <cell r="Z153">
            <v>57.562000000000005</v>
          </cell>
          <cell r="AA153">
            <v>62.2</v>
          </cell>
          <cell r="AB153">
            <v>7.241379310344831E-2</v>
          </cell>
          <cell r="AC153">
            <v>16.8597</v>
          </cell>
          <cell r="AD153">
            <v>45.27</v>
          </cell>
          <cell r="AF153">
            <v>1.1910000000000001</v>
          </cell>
          <cell r="AG153">
            <v>63.320700000000002</v>
          </cell>
          <cell r="AH153">
            <v>68.400000000000006</v>
          </cell>
          <cell r="AI153">
            <v>9.9678456591639986E-2</v>
          </cell>
          <cell r="AJ153">
            <v>79</v>
          </cell>
          <cell r="AK153">
            <v>0.27136708860759484</v>
          </cell>
          <cell r="AL153">
            <v>76.8</v>
          </cell>
          <cell r="AM153">
            <v>0.30045572916666674</v>
          </cell>
          <cell r="AN153">
            <v>2.7848101265822822E-2</v>
          </cell>
          <cell r="AO153">
            <v>84</v>
          </cell>
          <cell r="AP153">
            <v>0.24618214285714279</v>
          </cell>
          <cell r="AQ153">
            <v>79</v>
          </cell>
          <cell r="AR153">
            <v>0.27136708860759484</v>
          </cell>
          <cell r="AS153">
            <v>5.9523809523809534E-2</v>
          </cell>
        </row>
        <row r="154">
          <cell r="C154">
            <v>11402</v>
          </cell>
          <cell r="D154">
            <v>8809668415360</v>
          </cell>
          <cell r="E154" t="str">
            <v>Cot</v>
          </cell>
          <cell r="F154" t="str">
            <v>Outdoor</v>
          </cell>
          <cell r="G154" t="str">
            <v>VN</v>
          </cell>
          <cell r="H154" t="str">
            <v>All</v>
          </cell>
          <cell r="I154" t="str">
            <v>S22</v>
          </cell>
          <cell r="J154" t="str">
            <v>All</v>
          </cell>
          <cell r="K154" t="str">
            <v>O</v>
          </cell>
          <cell r="L154" t="str">
            <v>Elevated Dog Cot L</v>
          </cell>
          <cell r="M154" t="str">
            <v>Black</v>
          </cell>
          <cell r="N154" t="str">
            <v>F14 Cyan Blue</v>
          </cell>
          <cell r="O154" t="str">
            <v>AT</v>
          </cell>
          <cell r="P154">
            <v>17.48</v>
          </cell>
          <cell r="Q154">
            <v>39.299999999999997</v>
          </cell>
          <cell r="R154">
            <v>0.28499999999999998</v>
          </cell>
          <cell r="S154">
            <v>57.064999999999998</v>
          </cell>
          <cell r="T154">
            <v>61.6</v>
          </cell>
          <cell r="U154">
            <v>61.6</v>
          </cell>
          <cell r="V154">
            <v>15.4</v>
          </cell>
          <cell r="W154">
            <v>43.152999999999999</v>
          </cell>
          <cell r="Y154">
            <v>0.23</v>
          </cell>
          <cell r="Z154">
            <v>58.782999999999994</v>
          </cell>
          <cell r="AA154">
            <v>63.5</v>
          </cell>
          <cell r="AB154">
            <v>3.0844155844155896E-2</v>
          </cell>
          <cell r="AC154">
            <v>18.018000000000001</v>
          </cell>
          <cell r="AD154">
            <v>45.510000000000005</v>
          </cell>
          <cell r="AF154">
            <v>1.1910000000000001</v>
          </cell>
          <cell r="AG154">
            <v>64.719000000000008</v>
          </cell>
          <cell r="AH154">
            <v>69.900000000000006</v>
          </cell>
          <cell r="AI154">
            <v>0.10078740157480315</v>
          </cell>
          <cell r="AJ154">
            <v>84</v>
          </cell>
          <cell r="AK154">
            <v>0.30020238095238105</v>
          </cell>
          <cell r="AL154">
            <v>81.5</v>
          </cell>
          <cell r="AM154">
            <v>0.29981595092024538</v>
          </cell>
          <cell r="AN154">
            <v>2.9761904761904767E-2</v>
          </cell>
          <cell r="AO154">
            <v>86</v>
          </cell>
          <cell r="AP154">
            <v>0.24745348837209291</v>
          </cell>
          <cell r="AQ154">
            <v>84</v>
          </cell>
          <cell r="AR154">
            <v>0.30020238095238105</v>
          </cell>
          <cell r="AS154">
            <v>2.3255813953488413E-2</v>
          </cell>
        </row>
        <row r="155">
          <cell r="C155" t="str">
            <v>15703R1</v>
          </cell>
          <cell r="D155">
            <v>8809759232364</v>
          </cell>
          <cell r="E155" t="str">
            <v>Shade</v>
          </cell>
          <cell r="F155" t="str">
            <v>Outdoor</v>
          </cell>
          <cell r="G155" t="str">
            <v>VN</v>
          </cell>
          <cell r="H155" t="str">
            <v>All</v>
          </cell>
          <cell r="I155" t="str">
            <v>S23</v>
          </cell>
          <cell r="J155" t="str">
            <v>All</v>
          </cell>
          <cell r="K155" t="str">
            <v>O</v>
          </cell>
          <cell r="L155" t="str">
            <v>Personal Shade</v>
          </cell>
          <cell r="M155" t="str">
            <v>Black</v>
          </cell>
          <cell r="N155" t="str">
            <v>F14 Cyan Blue</v>
          </cell>
          <cell r="O155" t="str">
            <v>DAC VN</v>
          </cell>
          <cell r="P155">
            <v>6.21</v>
          </cell>
          <cell r="Q155">
            <v>12.93</v>
          </cell>
          <cell r="R155">
            <v>0.31</v>
          </cell>
          <cell r="S155">
            <v>19.45</v>
          </cell>
          <cell r="T155">
            <v>21</v>
          </cell>
          <cell r="U155">
            <v>21</v>
          </cell>
          <cell r="V155">
            <v>6.34</v>
          </cell>
          <cell r="W155">
            <v>15.17</v>
          </cell>
          <cell r="Y155">
            <v>0.17199999999999999</v>
          </cell>
          <cell r="Z155">
            <v>21.681999999999999</v>
          </cell>
          <cell r="AA155">
            <v>23.4</v>
          </cell>
          <cell r="AB155">
            <v>0.11428571428571432</v>
          </cell>
          <cell r="AC155">
            <v>7.0000000000000009</v>
          </cell>
          <cell r="AD155">
            <v>16.13</v>
          </cell>
          <cell r="AF155">
            <v>0.47</v>
          </cell>
          <cell r="AG155">
            <v>23.599999999999998</v>
          </cell>
          <cell r="AH155">
            <v>25.5</v>
          </cell>
          <cell r="AI155">
            <v>8.9743589743589869E-2</v>
          </cell>
          <cell r="AJ155">
            <v>26</v>
          </cell>
          <cell r="AK155">
            <v>0.16607692307692312</v>
          </cell>
          <cell r="AL155">
            <v>24.9</v>
          </cell>
          <cell r="AM155">
            <v>0.21887550200803207</v>
          </cell>
          <cell r="AN155">
            <v>4.2307692307692379E-2</v>
          </cell>
          <cell r="AO155">
            <v>31</v>
          </cell>
          <cell r="AP155">
            <v>0.23870967741935489</v>
          </cell>
          <cell r="AQ155">
            <v>26</v>
          </cell>
          <cell r="AR155">
            <v>0.16607692307692312</v>
          </cell>
          <cell r="AS155">
            <v>0.16129032258064513</v>
          </cell>
        </row>
        <row r="156">
          <cell r="C156" t="str">
            <v>15702R1</v>
          </cell>
          <cell r="D156">
            <v>8809759232357</v>
          </cell>
          <cell r="E156" t="str">
            <v>Shade</v>
          </cell>
          <cell r="F156" t="str">
            <v>Outdoor</v>
          </cell>
          <cell r="G156" t="str">
            <v>VN</v>
          </cell>
          <cell r="H156" t="str">
            <v>All</v>
          </cell>
          <cell r="I156" t="str">
            <v>S23</v>
          </cell>
          <cell r="J156" t="str">
            <v>All</v>
          </cell>
          <cell r="K156" t="str">
            <v>O</v>
          </cell>
          <cell r="L156" t="str">
            <v>Personal Shade</v>
          </cell>
          <cell r="M156" t="str">
            <v>Sand</v>
          </cell>
          <cell r="N156" t="str">
            <v>F14 Cyan Blue</v>
          </cell>
          <cell r="O156" t="str">
            <v>DAC VN</v>
          </cell>
          <cell r="P156">
            <v>6.21</v>
          </cell>
          <cell r="Q156">
            <v>12.93</v>
          </cell>
          <cell r="R156">
            <v>0.31</v>
          </cell>
          <cell r="S156">
            <v>19.45</v>
          </cell>
          <cell r="T156">
            <v>21</v>
          </cell>
          <cell r="U156">
            <v>21</v>
          </cell>
          <cell r="V156">
            <v>6.34</v>
          </cell>
          <cell r="W156">
            <v>15.17</v>
          </cell>
          <cell r="Y156">
            <v>0.17199999999999999</v>
          </cell>
          <cell r="Z156">
            <v>21.681999999999999</v>
          </cell>
          <cell r="AA156">
            <v>23.4</v>
          </cell>
          <cell r="AB156">
            <v>0.11428571428571432</v>
          </cell>
          <cell r="AC156">
            <v>7.0000000000000009</v>
          </cell>
          <cell r="AD156">
            <v>16.13</v>
          </cell>
          <cell r="AF156">
            <v>0.47</v>
          </cell>
          <cell r="AG156">
            <v>23.599999999999998</v>
          </cell>
          <cell r="AH156">
            <v>25.5</v>
          </cell>
          <cell r="AI156">
            <v>8.9743589743589869E-2</v>
          </cell>
          <cell r="AJ156">
            <v>26</v>
          </cell>
          <cell r="AK156">
            <v>0.16607692307692312</v>
          </cell>
          <cell r="AL156">
            <v>24.9</v>
          </cell>
          <cell r="AM156">
            <v>0.21887550200803207</v>
          </cell>
          <cell r="AN156">
            <v>4.2307692307692379E-2</v>
          </cell>
          <cell r="AO156">
            <v>31</v>
          </cell>
          <cell r="AP156">
            <v>0.23870967741935489</v>
          </cell>
          <cell r="AQ156">
            <v>26</v>
          </cell>
          <cell r="AR156">
            <v>0.16607692307692312</v>
          </cell>
          <cell r="AS156">
            <v>0.16129032258064513</v>
          </cell>
        </row>
        <row r="157">
          <cell r="C157" t="str">
            <v>15707R1</v>
          </cell>
          <cell r="D157">
            <v>8809759232395</v>
          </cell>
          <cell r="E157" t="str">
            <v>Shade</v>
          </cell>
          <cell r="F157" t="str">
            <v>Outdoor</v>
          </cell>
          <cell r="G157" t="str">
            <v>VN</v>
          </cell>
          <cell r="H157" t="str">
            <v>All</v>
          </cell>
          <cell r="I157" t="str">
            <v>S23</v>
          </cell>
          <cell r="J157" t="str">
            <v>All</v>
          </cell>
          <cell r="K157" t="str">
            <v>O</v>
          </cell>
          <cell r="L157" t="str">
            <v>Personal Shade</v>
          </cell>
          <cell r="M157" t="str">
            <v>Coyote Tan</v>
          </cell>
          <cell r="N157" t="str">
            <v>F10 Black</v>
          </cell>
          <cell r="O157" t="str">
            <v>DAC VN</v>
          </cell>
          <cell r="P157">
            <v>6.21</v>
          </cell>
          <cell r="Q157">
            <v>12.93</v>
          </cell>
          <cell r="R157">
            <v>0.31</v>
          </cell>
          <cell r="S157">
            <v>19.45</v>
          </cell>
          <cell r="T157">
            <v>21</v>
          </cell>
          <cell r="U157">
            <v>21</v>
          </cell>
          <cell r="V157">
            <v>6.34</v>
          </cell>
          <cell r="W157">
            <v>15.17</v>
          </cell>
          <cell r="Y157">
            <v>0.17199999999999999</v>
          </cell>
          <cell r="Z157">
            <v>21.681999999999999</v>
          </cell>
          <cell r="AA157">
            <v>23.4</v>
          </cell>
          <cell r="AB157">
            <v>0.11428571428571432</v>
          </cell>
          <cell r="AC157">
            <v>7.0000000000000009</v>
          </cell>
          <cell r="AD157">
            <v>16.13</v>
          </cell>
          <cell r="AF157">
            <v>0.47</v>
          </cell>
          <cell r="AG157">
            <v>23.599999999999998</v>
          </cell>
          <cell r="AH157">
            <v>25.5</v>
          </cell>
          <cell r="AI157">
            <v>8.9743589743589869E-2</v>
          </cell>
          <cell r="AJ157">
            <v>26</v>
          </cell>
          <cell r="AK157">
            <v>0.16607692307692312</v>
          </cell>
          <cell r="AL157">
            <v>24.9</v>
          </cell>
          <cell r="AM157">
            <v>0.21887550200803207</v>
          </cell>
          <cell r="AN157">
            <v>4.2307692307692379E-2</v>
          </cell>
          <cell r="AO157">
            <v>31</v>
          </cell>
          <cell r="AP157">
            <v>0.23870967741935489</v>
          </cell>
          <cell r="AQ157">
            <v>26</v>
          </cell>
          <cell r="AR157">
            <v>0.16607692307692312</v>
          </cell>
          <cell r="AS157">
            <v>0.16129032258064513</v>
          </cell>
        </row>
        <row r="158">
          <cell r="C158">
            <v>15709</v>
          </cell>
          <cell r="D158">
            <v>8809759232012</v>
          </cell>
          <cell r="E158" t="str">
            <v>Shade</v>
          </cell>
          <cell r="F158" t="str">
            <v>Outdoor</v>
          </cell>
          <cell r="G158" t="str">
            <v>VN</v>
          </cell>
          <cell r="H158" t="str">
            <v>All</v>
          </cell>
          <cell r="I158" t="str">
            <v>S23</v>
          </cell>
          <cell r="J158" t="str">
            <v>Drop</v>
          </cell>
          <cell r="K158" t="str">
            <v>O</v>
          </cell>
          <cell r="L158" t="str">
            <v>Personal Shade</v>
          </cell>
          <cell r="M158" t="str">
            <v>Blackout Edition</v>
          </cell>
          <cell r="N158" t="str">
            <v>F10 Black</v>
          </cell>
          <cell r="O158" t="str">
            <v>DAC VN</v>
          </cell>
          <cell r="AC158">
            <v>7.1008000000000004</v>
          </cell>
          <cell r="AD158">
            <v>16.13</v>
          </cell>
          <cell r="AF158">
            <v>0.47</v>
          </cell>
          <cell r="AG158">
            <v>23.700799999999997</v>
          </cell>
          <cell r="AH158">
            <v>25.6</v>
          </cell>
          <cell r="AO158">
            <v>31</v>
          </cell>
          <cell r="AP158">
            <v>0.23545806451612916</v>
          </cell>
        </row>
        <row r="159">
          <cell r="C159">
            <v>15710</v>
          </cell>
          <cell r="D159">
            <v>8809837840955</v>
          </cell>
          <cell r="E159" t="str">
            <v>Shade</v>
          </cell>
          <cell r="F159" t="str">
            <v>Outdoor</v>
          </cell>
          <cell r="G159" t="str">
            <v>VN</v>
          </cell>
          <cell r="H159" t="str">
            <v>All</v>
          </cell>
          <cell r="I159" t="str">
            <v>S23</v>
          </cell>
          <cell r="J159" t="str">
            <v>Drop</v>
          </cell>
          <cell r="K159" t="str">
            <v>O</v>
          </cell>
          <cell r="L159" t="str">
            <v>Personal Shade</v>
          </cell>
          <cell r="M159" t="str">
            <v>Black Tie Dye</v>
          </cell>
          <cell r="N159" t="str">
            <v>F10 Black</v>
          </cell>
          <cell r="O159" t="str">
            <v>DAC VN</v>
          </cell>
          <cell r="AC159">
            <v>8.6688000000000009</v>
          </cell>
          <cell r="AD159">
            <v>16.13</v>
          </cell>
          <cell r="AF159">
            <v>0.47</v>
          </cell>
          <cell r="AG159">
            <v>25.268799999999999</v>
          </cell>
          <cell r="AH159">
            <v>27.3</v>
          </cell>
          <cell r="AO159">
            <v>33</v>
          </cell>
          <cell r="AP159">
            <v>0.23427878787878786</v>
          </cell>
        </row>
        <row r="160">
          <cell r="C160" t="str">
            <v>15704R1</v>
          </cell>
          <cell r="D160">
            <v>8809759232371</v>
          </cell>
          <cell r="E160" t="str">
            <v>Shade</v>
          </cell>
          <cell r="F160" t="str">
            <v>Outdoor</v>
          </cell>
          <cell r="G160" t="str">
            <v>VN</v>
          </cell>
          <cell r="H160" t="str">
            <v>-</v>
          </cell>
          <cell r="I160" t="str">
            <v>Drop</v>
          </cell>
          <cell r="J160" t="str">
            <v>Drop</v>
          </cell>
          <cell r="K160" t="str">
            <v>X</v>
          </cell>
          <cell r="L160" t="str">
            <v>Personal Shade_R1</v>
          </cell>
          <cell r="M160" t="str">
            <v>Scarlet/Iron Block</v>
          </cell>
          <cell r="N160" t="str">
            <v>F11 Steel Grey</v>
          </cell>
          <cell r="O160" t="str">
            <v>DAC VN</v>
          </cell>
          <cell r="V160">
            <v>6.34</v>
          </cell>
          <cell r="W160">
            <v>15.17</v>
          </cell>
          <cell r="Y160">
            <v>0.17199999999999999</v>
          </cell>
          <cell r="Z160">
            <v>21.681999999999999</v>
          </cell>
          <cell r="AA160">
            <v>23.4</v>
          </cell>
          <cell r="AJ160">
            <v>26</v>
          </cell>
          <cell r="AK160">
            <v>0.16607692307692312</v>
          </cell>
        </row>
        <row r="161">
          <cell r="C161" t="str">
            <v>15802R2</v>
          </cell>
          <cell r="D161">
            <v>8809759238762</v>
          </cell>
          <cell r="E161" t="str">
            <v>Shade</v>
          </cell>
          <cell r="F161" t="str">
            <v>Outdoor</v>
          </cell>
          <cell r="G161" t="str">
            <v>VN</v>
          </cell>
          <cell r="H161" t="str">
            <v>All</v>
          </cell>
          <cell r="I161" t="str">
            <v>S22</v>
          </cell>
          <cell r="J161" t="str">
            <v>All</v>
          </cell>
          <cell r="K161" t="str">
            <v>O</v>
          </cell>
          <cell r="L161" t="str">
            <v>Royal Box Shade</v>
          </cell>
          <cell r="M161" t="str">
            <v>Sand</v>
          </cell>
          <cell r="N161" t="str">
            <v>F14 Cyan Blue</v>
          </cell>
          <cell r="O161" t="str">
            <v>DAC VN</v>
          </cell>
          <cell r="P161">
            <v>33.29</v>
          </cell>
          <cell r="Q161">
            <v>24.22</v>
          </cell>
          <cell r="R161">
            <v>0.31</v>
          </cell>
          <cell r="S161">
            <v>57.82</v>
          </cell>
          <cell r="T161">
            <v>62.4</v>
          </cell>
          <cell r="U161">
            <v>67.2</v>
          </cell>
          <cell r="V161">
            <v>36.85</v>
          </cell>
          <cell r="W161">
            <v>26.64</v>
          </cell>
          <cell r="X161">
            <v>1.1599999999999999</v>
          </cell>
          <cell r="Y161">
            <v>8.5000000000000006E-2</v>
          </cell>
          <cell r="Z161">
            <v>64.734999999999999</v>
          </cell>
          <cell r="AA161">
            <v>69.900000000000006</v>
          </cell>
          <cell r="AB161">
            <v>0.12019230769230771</v>
          </cell>
          <cell r="AC161">
            <v>41.272000000000006</v>
          </cell>
          <cell r="AD161">
            <v>29.61</v>
          </cell>
          <cell r="AF161">
            <v>0.47</v>
          </cell>
          <cell r="AG161">
            <v>71.352000000000004</v>
          </cell>
          <cell r="AH161">
            <v>77.099999999999994</v>
          </cell>
          <cell r="AI161">
            <v>0.10300429184549342</v>
          </cell>
          <cell r="AJ161">
            <v>83</v>
          </cell>
          <cell r="AK161">
            <v>0.22006024096385546</v>
          </cell>
          <cell r="AL161">
            <v>79.7</v>
          </cell>
          <cell r="AM161">
            <v>0.27452948557089085</v>
          </cell>
          <cell r="AN161">
            <v>3.9759036144578319E-2</v>
          </cell>
          <cell r="AO161">
            <v>95</v>
          </cell>
          <cell r="AP161">
            <v>0.24892631578947366</v>
          </cell>
          <cell r="AQ161">
            <v>83</v>
          </cell>
          <cell r="AR161">
            <v>0.22006024096385546</v>
          </cell>
          <cell r="AS161">
            <v>0.12631578947368416</v>
          </cell>
        </row>
        <row r="162">
          <cell r="C162">
            <v>15466</v>
          </cell>
          <cell r="D162">
            <v>8809759232456</v>
          </cell>
          <cell r="E162" t="str">
            <v>Carry</v>
          </cell>
          <cell r="F162" t="str">
            <v>Outdoor</v>
          </cell>
          <cell r="G162" t="str">
            <v>VN</v>
          </cell>
          <cell r="H162" t="str">
            <v>All</v>
          </cell>
          <cell r="I162" t="str">
            <v>S22</v>
          </cell>
          <cell r="J162" t="str">
            <v>All</v>
          </cell>
          <cell r="K162" t="str">
            <v>O</v>
          </cell>
          <cell r="L162" t="str">
            <v>Outdoor Field Office M</v>
          </cell>
          <cell r="M162" t="str">
            <v>Black</v>
          </cell>
          <cell r="N162" t="str">
            <v>F14 Cyan Blue</v>
          </cell>
          <cell r="O162" t="str">
            <v>AT</v>
          </cell>
          <cell r="V162">
            <v>28.65</v>
          </cell>
          <cell r="W162">
            <v>18.579000000000001</v>
          </cell>
          <cell r="X162">
            <v>0.12</v>
          </cell>
          <cell r="Y162">
            <v>0.19900000000000001</v>
          </cell>
          <cell r="Z162">
            <v>47.547999999999995</v>
          </cell>
          <cell r="AA162">
            <v>51.4</v>
          </cell>
          <cell r="AC162">
            <v>18.099899999999998</v>
          </cell>
          <cell r="AD162">
            <v>34.330000000000005</v>
          </cell>
          <cell r="AE162">
            <v>0.13600000000000001</v>
          </cell>
          <cell r="AF162">
            <v>0.39800000000000002</v>
          </cell>
          <cell r="AG162">
            <v>52.96390000000001</v>
          </cell>
          <cell r="AH162">
            <v>57.2</v>
          </cell>
          <cell r="AI162">
            <v>0.11284046692607008</v>
          </cell>
          <cell r="AJ162">
            <v>68</v>
          </cell>
          <cell r="AK162">
            <v>0.30076470588235305</v>
          </cell>
          <cell r="AO162">
            <v>71</v>
          </cell>
          <cell r="AP162">
            <v>0.2540295774647886</v>
          </cell>
          <cell r="AQ162">
            <v>68</v>
          </cell>
          <cell r="AR162">
            <v>0.30076470588235305</v>
          </cell>
          <cell r="AS162">
            <v>4.2253521126760618E-2</v>
          </cell>
        </row>
        <row r="163">
          <cell r="C163">
            <v>15476</v>
          </cell>
          <cell r="D163">
            <v>8809837840986</v>
          </cell>
          <cell r="E163" t="str">
            <v>Carry</v>
          </cell>
          <cell r="F163" t="str">
            <v>Outdoor</v>
          </cell>
          <cell r="G163" t="str">
            <v>VN</v>
          </cell>
          <cell r="H163" t="str">
            <v>All</v>
          </cell>
          <cell r="I163" t="str">
            <v>S23</v>
          </cell>
          <cell r="J163" t="str">
            <v>All</v>
          </cell>
          <cell r="K163" t="str">
            <v>O</v>
          </cell>
          <cell r="L163" t="str">
            <v>Outdoor Field Office Cube</v>
          </cell>
          <cell r="M163" t="str">
            <v>Black</v>
          </cell>
          <cell r="N163" t="str">
            <v>F14 Cyan Blue</v>
          </cell>
          <cell r="O163" t="str">
            <v>AT</v>
          </cell>
          <cell r="AC163">
            <v>38.797199999999997</v>
          </cell>
          <cell r="AD163">
            <v>47.28</v>
          </cell>
          <cell r="AE163">
            <v>0.13600000000000001</v>
          </cell>
          <cell r="AF163">
            <v>0.39800000000000002</v>
          </cell>
          <cell r="AG163">
            <v>86.611199999999997</v>
          </cell>
          <cell r="AH163">
            <v>93.5</v>
          </cell>
          <cell r="AO163">
            <v>115</v>
          </cell>
          <cell r="AP163">
            <v>0.24685913043478269</v>
          </cell>
        </row>
        <row r="164">
          <cell r="C164">
            <v>12785</v>
          </cell>
          <cell r="D164">
            <v>8809272095101</v>
          </cell>
          <cell r="E164" t="str">
            <v>Acc'y</v>
          </cell>
          <cell r="F164" t="str">
            <v>Common</v>
          </cell>
          <cell r="G164" t="str">
            <v>VN</v>
          </cell>
          <cell r="H164" t="str">
            <v>All</v>
          </cell>
          <cell r="I164" t="str">
            <v>S22</v>
          </cell>
          <cell r="J164" t="str">
            <v>All</v>
          </cell>
          <cell r="K164" t="str">
            <v>O</v>
          </cell>
          <cell r="L164" t="str">
            <v>Rocking Foot for Chair One</v>
          </cell>
          <cell r="M164" t="str">
            <v>Black</v>
          </cell>
          <cell r="N164" t="str">
            <v>F10 Black</v>
          </cell>
          <cell r="O164" t="str">
            <v>AT</v>
          </cell>
          <cell r="P164">
            <v>2.1800000000000002</v>
          </cell>
          <cell r="Q164">
            <v>9</v>
          </cell>
          <cell r="R164">
            <v>0.31</v>
          </cell>
          <cell r="S164">
            <v>11.49</v>
          </cell>
          <cell r="T164">
            <v>12.4</v>
          </cell>
          <cell r="U164">
            <v>12.4</v>
          </cell>
          <cell r="V164">
            <v>2.2000000000000002</v>
          </cell>
          <cell r="W164">
            <v>9.9</v>
          </cell>
          <cell r="Y164">
            <v>0.31</v>
          </cell>
          <cell r="Z164">
            <v>12.410000000000002</v>
          </cell>
          <cell r="AA164">
            <v>13.4</v>
          </cell>
          <cell r="AB164">
            <v>8.0645161290322509E-2</v>
          </cell>
          <cell r="AC164">
            <v>2.5739999999999998</v>
          </cell>
          <cell r="AD164">
            <v>10.6</v>
          </cell>
          <cell r="AF164">
            <v>0.62</v>
          </cell>
          <cell r="AG164">
            <v>13.793999999999999</v>
          </cell>
          <cell r="AH164">
            <v>14.9</v>
          </cell>
          <cell r="AI164">
            <v>0.11194029850746268</v>
          </cell>
          <cell r="AJ164">
            <v>18.8</v>
          </cell>
          <cell r="AK164">
            <v>0.33989361702127652</v>
          </cell>
          <cell r="AL164">
            <v>18.2</v>
          </cell>
          <cell r="AM164">
            <v>0.36868131868131859</v>
          </cell>
          <cell r="AN164">
            <v>3.1914893617021378E-2</v>
          </cell>
          <cell r="AO164">
            <v>21</v>
          </cell>
          <cell r="AP164">
            <v>0.34314285714285719</v>
          </cell>
          <cell r="AQ164">
            <v>18.8</v>
          </cell>
          <cell r="AR164">
            <v>0.33989361702127652</v>
          </cell>
          <cell r="AS164">
            <v>0.10476190476190472</v>
          </cell>
        </row>
        <row r="165">
          <cell r="C165">
            <v>12773</v>
          </cell>
          <cell r="D165">
            <v>8809272098485</v>
          </cell>
          <cell r="E165" t="str">
            <v>Acc'y</v>
          </cell>
          <cell r="F165" t="str">
            <v>Common</v>
          </cell>
          <cell r="G165" t="str">
            <v>VN</v>
          </cell>
          <cell r="H165" t="str">
            <v>All</v>
          </cell>
          <cell r="I165" t="str">
            <v>S22</v>
          </cell>
          <cell r="J165" t="str">
            <v>All</v>
          </cell>
          <cell r="K165" t="str">
            <v>O</v>
          </cell>
          <cell r="L165" t="str">
            <v>Rocking Foot for Chair Two</v>
          </cell>
          <cell r="M165" t="str">
            <v>Black</v>
          </cell>
          <cell r="N165" t="str">
            <v>F10 Black</v>
          </cell>
          <cell r="O165" t="str">
            <v>AT</v>
          </cell>
          <cell r="P165">
            <v>2.2200000000000002</v>
          </cell>
          <cell r="Q165">
            <v>9.1999999999999993</v>
          </cell>
          <cell r="R165">
            <v>0.31</v>
          </cell>
          <cell r="S165">
            <v>11.73</v>
          </cell>
          <cell r="T165">
            <v>12.7</v>
          </cell>
          <cell r="U165">
            <v>12.7</v>
          </cell>
          <cell r="V165">
            <v>2.2400000000000002</v>
          </cell>
          <cell r="W165">
            <v>10.119999999999999</v>
          </cell>
          <cell r="Y165">
            <v>0.31</v>
          </cell>
          <cell r="Z165">
            <v>12.67</v>
          </cell>
          <cell r="AA165">
            <v>13.7</v>
          </cell>
          <cell r="AB165">
            <v>7.8740157480315043E-2</v>
          </cell>
          <cell r="AC165">
            <v>2.6208</v>
          </cell>
          <cell r="AD165">
            <v>10.83</v>
          </cell>
          <cell r="AF165">
            <v>0.62</v>
          </cell>
          <cell r="AG165">
            <v>14.0708</v>
          </cell>
          <cell r="AH165">
            <v>15.2</v>
          </cell>
          <cell r="AI165">
            <v>0.10948905109489049</v>
          </cell>
          <cell r="AJ165">
            <v>19.8</v>
          </cell>
          <cell r="AK165">
            <v>0.36010101010101014</v>
          </cell>
          <cell r="AL165">
            <v>19.2</v>
          </cell>
          <cell r="AM165">
            <v>0.38906249999999998</v>
          </cell>
          <cell r="AN165">
            <v>3.0303030303030387E-2</v>
          </cell>
          <cell r="AO165">
            <v>22</v>
          </cell>
          <cell r="AP165">
            <v>0.36041818181818186</v>
          </cell>
          <cell r="AQ165">
            <v>19.8</v>
          </cell>
          <cell r="AR165">
            <v>0.36010101010101014</v>
          </cell>
          <cell r="AS165">
            <v>9.9999999999999978E-2</v>
          </cell>
        </row>
        <row r="166">
          <cell r="C166">
            <v>12786</v>
          </cell>
          <cell r="D166">
            <v>8809272095095</v>
          </cell>
          <cell r="E166" t="str">
            <v>Acc'y</v>
          </cell>
          <cell r="F166" t="str">
            <v>Common</v>
          </cell>
          <cell r="G166" t="str">
            <v>VN</v>
          </cell>
          <cell r="H166" t="str">
            <v>All</v>
          </cell>
          <cell r="I166" t="str">
            <v>S22</v>
          </cell>
          <cell r="J166" t="str">
            <v>All</v>
          </cell>
          <cell r="K166" t="str">
            <v>O</v>
          </cell>
          <cell r="L166" t="str">
            <v>Rocking Foot for Chair One XL, Sunset, Savanna</v>
          </cell>
          <cell r="M166" t="str">
            <v>Black</v>
          </cell>
          <cell r="N166" t="str">
            <v>F10 Black</v>
          </cell>
          <cell r="O166" t="str">
            <v>AT</v>
          </cell>
          <cell r="P166">
            <v>2.85</v>
          </cell>
          <cell r="Q166">
            <v>11.6</v>
          </cell>
          <cell r="R166">
            <v>0.31</v>
          </cell>
          <cell r="S166">
            <v>14.76</v>
          </cell>
          <cell r="T166">
            <v>15.9</v>
          </cell>
          <cell r="U166">
            <v>15.9</v>
          </cell>
          <cell r="V166">
            <v>2.87</v>
          </cell>
          <cell r="W166">
            <v>12.65</v>
          </cell>
          <cell r="Y166">
            <v>0.31</v>
          </cell>
          <cell r="Z166">
            <v>15.83</v>
          </cell>
          <cell r="AA166">
            <v>17.100000000000001</v>
          </cell>
          <cell r="AB166">
            <v>7.547169811320753E-2</v>
          </cell>
          <cell r="AC166">
            <v>3.3578999999999999</v>
          </cell>
          <cell r="AD166">
            <v>13.479999999999999</v>
          </cell>
          <cell r="AF166">
            <v>0.62</v>
          </cell>
          <cell r="AG166">
            <v>17.457899999999999</v>
          </cell>
          <cell r="AH166">
            <v>18.899999999999999</v>
          </cell>
          <cell r="AI166">
            <v>0.10526315789473673</v>
          </cell>
          <cell r="AJ166">
            <v>27.3</v>
          </cell>
          <cell r="AK166">
            <v>0.42014652014652021</v>
          </cell>
          <cell r="AL166">
            <v>26.5</v>
          </cell>
          <cell r="AM166">
            <v>0.44301886792452827</v>
          </cell>
          <cell r="AN166">
            <v>2.9304029304029311E-2</v>
          </cell>
          <cell r="AO166">
            <v>30</v>
          </cell>
          <cell r="AP166">
            <v>0.41807000000000005</v>
          </cell>
          <cell r="AQ166">
            <v>27.3</v>
          </cell>
          <cell r="AR166">
            <v>0.42014652014652021</v>
          </cell>
          <cell r="AS166">
            <v>8.9999999999999969E-2</v>
          </cell>
        </row>
        <row r="167">
          <cell r="C167">
            <v>12761</v>
          </cell>
          <cell r="D167">
            <v>8809272097112</v>
          </cell>
          <cell r="E167" t="str">
            <v>Acc'y</v>
          </cell>
          <cell r="F167" t="str">
            <v>Common</v>
          </cell>
          <cell r="G167" t="str">
            <v>VN</v>
          </cell>
          <cell r="H167" t="str">
            <v>All</v>
          </cell>
          <cell r="I167" t="str">
            <v>S22</v>
          </cell>
          <cell r="J167" t="str">
            <v>All</v>
          </cell>
          <cell r="K167" t="str">
            <v>O</v>
          </cell>
          <cell r="L167" t="str">
            <v>Cot Leg (12 pcs)</v>
          </cell>
          <cell r="M167" t="str">
            <v>Black</v>
          </cell>
          <cell r="N167" t="str">
            <v>F10 Black</v>
          </cell>
          <cell r="O167" t="str">
            <v>AT</v>
          </cell>
          <cell r="P167">
            <v>1.41</v>
          </cell>
          <cell r="Q167">
            <v>20.399999999999999</v>
          </cell>
          <cell r="R167">
            <v>0.23749999999999999</v>
          </cell>
          <cell r="S167">
            <v>22.047499999999999</v>
          </cell>
          <cell r="T167">
            <v>23.8</v>
          </cell>
          <cell r="U167">
            <v>23.8</v>
          </cell>
          <cell r="V167">
            <v>1.43</v>
          </cell>
          <cell r="W167">
            <v>22.44</v>
          </cell>
          <cell r="Y167">
            <v>0.23749999999999999</v>
          </cell>
          <cell r="Z167">
            <v>24.107500000000002</v>
          </cell>
          <cell r="AA167">
            <v>26</v>
          </cell>
          <cell r="AB167">
            <v>9.243697478991586E-2</v>
          </cell>
          <cell r="AC167">
            <v>1.6730999999999998</v>
          </cell>
          <cell r="AD167">
            <v>23.759999999999998</v>
          </cell>
          <cell r="AF167">
            <v>0.47499999999999998</v>
          </cell>
          <cell r="AG167">
            <v>25.908099999999997</v>
          </cell>
          <cell r="AH167">
            <v>28</v>
          </cell>
          <cell r="AI167">
            <v>7.6923076923076872E-2</v>
          </cell>
          <cell r="AJ167">
            <v>32.5</v>
          </cell>
          <cell r="AK167">
            <v>0.25823076923076915</v>
          </cell>
          <cell r="AL167">
            <v>31.4</v>
          </cell>
          <cell r="AM167">
            <v>0.29785031847133758</v>
          </cell>
          <cell r="AN167">
            <v>3.3846153846153859E-2</v>
          </cell>
          <cell r="AO167">
            <v>35</v>
          </cell>
          <cell r="AP167">
            <v>0.25976857142857146</v>
          </cell>
          <cell r="AQ167">
            <v>32.5</v>
          </cell>
          <cell r="AR167">
            <v>0.25823076923076915</v>
          </cell>
          <cell r="AS167">
            <v>7.1428571428571397E-2</v>
          </cell>
        </row>
        <row r="168">
          <cell r="C168">
            <v>12772</v>
          </cell>
          <cell r="D168">
            <v>8809272098850</v>
          </cell>
          <cell r="E168" t="str">
            <v>Acc'y</v>
          </cell>
          <cell r="F168" t="str">
            <v>Common</v>
          </cell>
          <cell r="G168" t="str">
            <v>VN</v>
          </cell>
          <cell r="H168" t="str">
            <v>All</v>
          </cell>
          <cell r="I168" t="str">
            <v>S22</v>
          </cell>
          <cell r="J168" t="str">
            <v>All</v>
          </cell>
          <cell r="K168" t="str">
            <v>O</v>
          </cell>
          <cell r="L168" t="str">
            <v>Cot Leg (16 pcs)</v>
          </cell>
          <cell r="M168" t="str">
            <v>Black</v>
          </cell>
          <cell r="N168" t="str">
            <v>F10 Black</v>
          </cell>
          <cell r="O168" t="str">
            <v>AT</v>
          </cell>
          <cell r="P168">
            <v>1.63</v>
          </cell>
          <cell r="Q168">
            <v>27.2</v>
          </cell>
          <cell r="R168">
            <v>0.23749999999999999</v>
          </cell>
          <cell r="S168">
            <v>29.067499999999999</v>
          </cell>
          <cell r="T168">
            <v>31.4</v>
          </cell>
          <cell r="U168">
            <v>31.4</v>
          </cell>
          <cell r="V168">
            <v>1.65</v>
          </cell>
          <cell r="W168">
            <v>28.69</v>
          </cell>
          <cell r="Y168">
            <v>0.23749999999999999</v>
          </cell>
          <cell r="Z168">
            <v>30.577500000000001</v>
          </cell>
          <cell r="AA168">
            <v>33</v>
          </cell>
          <cell r="AB168">
            <v>5.0955414012738842E-2</v>
          </cell>
          <cell r="AC168">
            <v>1.9304999999999999</v>
          </cell>
          <cell r="AD168">
            <v>30.32</v>
          </cell>
          <cell r="AF168">
            <v>0.47499999999999998</v>
          </cell>
          <cell r="AG168">
            <v>32.725500000000004</v>
          </cell>
          <cell r="AH168">
            <v>35.299999999999997</v>
          </cell>
          <cell r="AI168">
            <v>6.9696969696969591E-2</v>
          </cell>
          <cell r="AJ168">
            <v>42.5</v>
          </cell>
          <cell r="AK168">
            <v>0.28052941176470592</v>
          </cell>
          <cell r="AL168">
            <v>41.4</v>
          </cell>
          <cell r="AM168">
            <v>0.29788647342995167</v>
          </cell>
          <cell r="AN168">
            <v>2.5882352941176467E-2</v>
          </cell>
          <cell r="AO168">
            <v>45</v>
          </cell>
          <cell r="AP168">
            <v>0.2727666666666666</v>
          </cell>
          <cell r="AQ168">
            <v>42.5</v>
          </cell>
          <cell r="AR168">
            <v>0.28052941176470592</v>
          </cell>
          <cell r="AS168">
            <v>5.555555555555558E-2</v>
          </cell>
        </row>
        <row r="169">
          <cell r="C169">
            <v>12782</v>
          </cell>
          <cell r="D169">
            <v>8809272091271</v>
          </cell>
          <cell r="E169" t="str">
            <v>Acc'y</v>
          </cell>
          <cell r="F169" t="str">
            <v>Common</v>
          </cell>
          <cell r="G169" t="str">
            <v>KR</v>
          </cell>
          <cell r="H169" t="str">
            <v>All</v>
          </cell>
          <cell r="I169" t="str">
            <v>S22</v>
          </cell>
          <cell r="J169" t="str">
            <v>Drop</v>
          </cell>
          <cell r="K169" t="str">
            <v>X</v>
          </cell>
          <cell r="L169" t="str">
            <v>Table Bridge</v>
          </cell>
          <cell r="M169" t="str">
            <v>Black</v>
          </cell>
          <cell r="O169" t="str">
            <v>외주가공</v>
          </cell>
          <cell r="P169">
            <v>0</v>
          </cell>
          <cell r="Q169">
            <v>6.3</v>
          </cell>
          <cell r="R169">
            <v>0.184</v>
          </cell>
          <cell r="S169">
            <v>6.484</v>
          </cell>
          <cell r="T169">
            <v>7</v>
          </cell>
          <cell r="U169">
            <v>7</v>
          </cell>
          <cell r="V169">
            <v>0</v>
          </cell>
          <cell r="W169">
            <v>6.93</v>
          </cell>
          <cell r="Y169">
            <v>0.184</v>
          </cell>
          <cell r="Z169">
            <v>7.1139999999999999</v>
          </cell>
          <cell r="AA169">
            <v>7.7</v>
          </cell>
          <cell r="AB169">
            <v>0.10000000000000009</v>
          </cell>
          <cell r="AJ169">
            <v>12.5</v>
          </cell>
          <cell r="AK169">
            <v>0.43088000000000004</v>
          </cell>
          <cell r="AL169">
            <v>12.5</v>
          </cell>
          <cell r="AM169">
            <v>0.48128000000000004</v>
          </cell>
          <cell r="AN169">
            <v>0</v>
          </cell>
        </row>
        <row r="170">
          <cell r="C170" t="str">
            <v>10801R1</v>
          </cell>
          <cell r="D170">
            <v>8809668416251</v>
          </cell>
          <cell r="E170" t="str">
            <v>Acc'y</v>
          </cell>
          <cell r="F170" t="str">
            <v>Outdoor</v>
          </cell>
          <cell r="G170" t="str">
            <v>CN</v>
          </cell>
          <cell r="H170" t="str">
            <v>All</v>
          </cell>
          <cell r="I170" t="str">
            <v>S22</v>
          </cell>
          <cell r="J170" t="str">
            <v>Drop</v>
          </cell>
          <cell r="K170" t="str">
            <v>X</v>
          </cell>
          <cell r="L170" t="str">
            <v>Umbrella One</v>
          </cell>
          <cell r="M170" t="str">
            <v>Black</v>
          </cell>
          <cell r="N170" t="str">
            <v>F14 Cyan Blue</v>
          </cell>
          <cell r="O170" t="str">
            <v>재고사용</v>
          </cell>
          <cell r="P170">
            <v>13.485000000000001</v>
          </cell>
          <cell r="Q170">
            <v>1.5</v>
          </cell>
          <cell r="R170">
            <v>0.28499999999999998</v>
          </cell>
          <cell r="S170">
            <v>15.270000000000001</v>
          </cell>
          <cell r="T170">
            <v>16.5</v>
          </cell>
          <cell r="U170">
            <v>16.2</v>
          </cell>
          <cell r="V170">
            <v>14.833500000000001</v>
          </cell>
          <cell r="W170">
            <v>1.65</v>
          </cell>
          <cell r="Y170">
            <v>0.28499999999999998</v>
          </cell>
          <cell r="Z170">
            <v>16.7685</v>
          </cell>
          <cell r="AA170">
            <v>18.100000000000001</v>
          </cell>
          <cell r="AB170">
            <v>9.696969696969715E-2</v>
          </cell>
          <cell r="AJ170">
            <v>24</v>
          </cell>
          <cell r="AK170">
            <v>0.30131249999999998</v>
          </cell>
          <cell r="AL170">
            <v>24</v>
          </cell>
          <cell r="AM170">
            <v>0.36374999999999991</v>
          </cell>
          <cell r="AN170">
            <v>0</v>
          </cell>
        </row>
        <row r="171">
          <cell r="C171" t="str">
            <v>10802R1</v>
          </cell>
          <cell r="D171">
            <v>8809668416268</v>
          </cell>
          <cell r="E171" t="str">
            <v>Acc'y</v>
          </cell>
          <cell r="F171" t="str">
            <v>Outdoor</v>
          </cell>
          <cell r="G171" t="str">
            <v>CN</v>
          </cell>
          <cell r="H171" t="str">
            <v>All</v>
          </cell>
          <cell r="I171" t="str">
            <v>S22</v>
          </cell>
          <cell r="J171" t="str">
            <v>Drop</v>
          </cell>
          <cell r="K171" t="str">
            <v>X</v>
          </cell>
          <cell r="L171" t="str">
            <v>Umbrella One</v>
          </cell>
          <cell r="M171" t="str">
            <v>Red</v>
          </cell>
          <cell r="N171" t="str">
            <v>F14 Cyan Blue</v>
          </cell>
          <cell r="O171" t="str">
            <v>재고사용</v>
          </cell>
          <cell r="P171">
            <v>13.485000000000001</v>
          </cell>
          <cell r="Q171">
            <v>1.5</v>
          </cell>
          <cell r="R171">
            <v>0.28499999999999998</v>
          </cell>
          <cell r="S171">
            <v>15.270000000000001</v>
          </cell>
          <cell r="T171">
            <v>16.5</v>
          </cell>
          <cell r="U171">
            <v>16.2</v>
          </cell>
          <cell r="V171">
            <v>14.833500000000001</v>
          </cell>
          <cell r="W171">
            <v>1.65</v>
          </cell>
          <cell r="Y171">
            <v>0.28499999999999998</v>
          </cell>
          <cell r="Z171">
            <v>16.7685</v>
          </cell>
          <cell r="AA171">
            <v>18.100000000000001</v>
          </cell>
          <cell r="AB171">
            <v>9.696969696969715E-2</v>
          </cell>
          <cell r="AJ171">
            <v>24</v>
          </cell>
          <cell r="AK171">
            <v>0.30131249999999998</v>
          </cell>
          <cell r="AL171">
            <v>24</v>
          </cell>
          <cell r="AM171">
            <v>0.36374999999999991</v>
          </cell>
          <cell r="AN171">
            <v>0</v>
          </cell>
        </row>
        <row r="172">
          <cell r="C172">
            <v>12457</v>
          </cell>
          <cell r="D172">
            <v>8809668415421</v>
          </cell>
          <cell r="E172" t="str">
            <v>Comfort</v>
          </cell>
          <cell r="F172" t="str">
            <v>Outdoor</v>
          </cell>
          <cell r="G172" t="str">
            <v>CN</v>
          </cell>
          <cell r="H172" t="str">
            <v>All</v>
          </cell>
          <cell r="I172" t="str">
            <v>S22</v>
          </cell>
          <cell r="J172" t="str">
            <v>All</v>
          </cell>
          <cell r="K172" t="str">
            <v>O</v>
          </cell>
          <cell r="L172" t="str">
            <v>Seat Warmer for C0/C1/Concert/Swivel/Ground</v>
          </cell>
          <cell r="M172" t="str">
            <v>Scarlet/Iron Block</v>
          </cell>
          <cell r="N172" t="str">
            <v>x</v>
          </cell>
          <cell r="O172" t="str">
            <v>Unicorn</v>
          </cell>
          <cell r="P172">
            <v>12.6</v>
          </cell>
          <cell r="Q172">
            <v>0</v>
          </cell>
          <cell r="R172">
            <v>0.19</v>
          </cell>
          <cell r="S172">
            <v>12.79</v>
          </cell>
          <cell r="T172">
            <v>13.8</v>
          </cell>
          <cell r="U172">
            <v>13.8</v>
          </cell>
          <cell r="V172">
            <v>12.72</v>
          </cell>
          <cell r="W172">
            <v>0</v>
          </cell>
          <cell r="Y172">
            <v>0.112</v>
          </cell>
          <cell r="Z172">
            <v>12.832000000000001</v>
          </cell>
          <cell r="AA172">
            <v>13.9</v>
          </cell>
          <cell r="AB172">
            <v>7.2463768115942351E-3</v>
          </cell>
          <cell r="AC172">
            <v>14.246400000000001</v>
          </cell>
          <cell r="AF172">
            <v>0.224</v>
          </cell>
          <cell r="AG172">
            <v>14.470400000000001</v>
          </cell>
          <cell r="AH172">
            <v>15.6</v>
          </cell>
          <cell r="AI172">
            <v>0.1223021582733812</v>
          </cell>
          <cell r="AJ172">
            <v>18.3</v>
          </cell>
          <cell r="AK172">
            <v>0.29879781420765028</v>
          </cell>
          <cell r="AL172">
            <v>18.3</v>
          </cell>
          <cell r="AM172">
            <v>0.30109289617486346</v>
          </cell>
          <cell r="AN172">
            <v>0</v>
          </cell>
          <cell r="AO172">
            <v>21</v>
          </cell>
          <cell r="AP172">
            <v>0.31093333333333328</v>
          </cell>
          <cell r="AQ172">
            <v>18.3</v>
          </cell>
          <cell r="AR172">
            <v>0.29879781420765028</v>
          </cell>
          <cell r="AS172">
            <v>0.12857142857142856</v>
          </cell>
        </row>
        <row r="173">
          <cell r="C173">
            <v>12490</v>
          </cell>
          <cell r="D173">
            <v>8809759233132</v>
          </cell>
          <cell r="E173" t="str">
            <v>Comfort</v>
          </cell>
          <cell r="F173" t="str">
            <v>Outdoor</v>
          </cell>
          <cell r="G173" t="str">
            <v>CN</v>
          </cell>
          <cell r="H173" t="str">
            <v>All</v>
          </cell>
          <cell r="I173" t="str">
            <v>S22</v>
          </cell>
          <cell r="J173" t="str">
            <v>Drop</v>
          </cell>
          <cell r="K173" t="str">
            <v>X</v>
          </cell>
          <cell r="L173" t="str">
            <v>Seat Warmer for Chair One</v>
          </cell>
          <cell r="M173" t="str">
            <v>Blue Bandanna / Red Bandanna</v>
          </cell>
          <cell r="N173" t="str">
            <v>X</v>
          </cell>
          <cell r="O173" t="str">
            <v>Unicorn</v>
          </cell>
          <cell r="V173">
            <v>12.72</v>
          </cell>
          <cell r="W173">
            <v>0</v>
          </cell>
          <cell r="Y173">
            <v>0.112</v>
          </cell>
          <cell r="Z173">
            <v>12.832000000000001</v>
          </cell>
          <cell r="AA173">
            <v>13.9</v>
          </cell>
          <cell r="AJ173">
            <v>18.3</v>
          </cell>
          <cell r="AK173">
            <v>0.29879781420765028</v>
          </cell>
        </row>
        <row r="174">
          <cell r="C174">
            <v>12500</v>
          </cell>
          <cell r="D174">
            <v>8809759233422</v>
          </cell>
          <cell r="E174" t="str">
            <v>Comfort</v>
          </cell>
          <cell r="F174" t="str">
            <v>Outdoor</v>
          </cell>
          <cell r="G174" t="str">
            <v>CN</v>
          </cell>
          <cell r="H174" t="str">
            <v>All</v>
          </cell>
          <cell r="I174" t="str">
            <v>S22</v>
          </cell>
          <cell r="J174" t="str">
            <v>All</v>
          </cell>
          <cell r="K174" t="str">
            <v>O</v>
          </cell>
          <cell r="L174" t="str">
            <v>Seat Warmer for Chair One</v>
          </cell>
          <cell r="M174" t="str">
            <v>Coyote Tan / Forest Green</v>
          </cell>
          <cell r="N174" t="str">
            <v>X</v>
          </cell>
          <cell r="O174" t="str">
            <v>Unicorn</v>
          </cell>
          <cell r="V174">
            <v>12.72</v>
          </cell>
          <cell r="W174">
            <v>0</v>
          </cell>
          <cell r="Y174">
            <v>0.112</v>
          </cell>
          <cell r="Z174">
            <v>12.832000000000001</v>
          </cell>
          <cell r="AA174">
            <v>13.9</v>
          </cell>
          <cell r="AC174">
            <v>14.246400000000001</v>
          </cell>
          <cell r="AF174">
            <v>0.224</v>
          </cell>
          <cell r="AG174">
            <v>14.470400000000001</v>
          </cell>
          <cell r="AH174">
            <v>15.6</v>
          </cell>
          <cell r="AI174">
            <v>0.1223021582733812</v>
          </cell>
          <cell r="AJ174">
            <v>18.3</v>
          </cell>
          <cell r="AK174">
            <v>0.29879781420765028</v>
          </cell>
          <cell r="AO174">
            <v>21</v>
          </cell>
          <cell r="AP174">
            <v>0.31093333333333328</v>
          </cell>
          <cell r="AQ174">
            <v>18.3</v>
          </cell>
          <cell r="AR174">
            <v>0.29879781420765028</v>
          </cell>
          <cell r="AS174">
            <v>0.12857142857142856</v>
          </cell>
        </row>
        <row r="175">
          <cell r="C175">
            <v>12534</v>
          </cell>
          <cell r="D175">
            <v>8809837840917</v>
          </cell>
          <cell r="E175" t="str">
            <v>Comfort</v>
          </cell>
          <cell r="F175" t="str">
            <v>Outdoor</v>
          </cell>
          <cell r="G175" t="str">
            <v>CN</v>
          </cell>
          <cell r="H175" t="str">
            <v>All</v>
          </cell>
          <cell r="I175" t="str">
            <v>S23</v>
          </cell>
          <cell r="J175" t="str">
            <v>Drop</v>
          </cell>
          <cell r="K175" t="str">
            <v>O</v>
          </cell>
          <cell r="L175" t="str">
            <v>Seat Warmer for Chair One</v>
          </cell>
          <cell r="M175" t="str">
            <v>Rainbow Bandanna / Black Tie Dye</v>
          </cell>
          <cell r="N175" t="str">
            <v>X</v>
          </cell>
          <cell r="O175" t="str">
            <v>Unicorn</v>
          </cell>
          <cell r="AC175">
            <v>14.504000000000001</v>
          </cell>
          <cell r="AF175">
            <v>0.224</v>
          </cell>
          <cell r="AG175">
            <v>14.728000000000002</v>
          </cell>
          <cell r="AH175">
            <v>15.9</v>
          </cell>
          <cell r="AO175">
            <v>21</v>
          </cell>
          <cell r="AP175">
            <v>0.29866666666666664</v>
          </cell>
        </row>
        <row r="176">
          <cell r="C176">
            <v>12479</v>
          </cell>
          <cell r="D176">
            <v>8809759231787</v>
          </cell>
          <cell r="E176" t="str">
            <v>Comfort</v>
          </cell>
          <cell r="F176" t="str">
            <v>Outdoor</v>
          </cell>
          <cell r="G176" t="str">
            <v>CN</v>
          </cell>
          <cell r="H176" t="str">
            <v>All</v>
          </cell>
          <cell r="I176" t="str">
            <v>S22</v>
          </cell>
          <cell r="J176" t="str">
            <v>All</v>
          </cell>
          <cell r="K176" t="str">
            <v>O</v>
          </cell>
          <cell r="L176" t="str">
            <v>Fleece Seat Warmer for Chair One</v>
          </cell>
          <cell r="M176" t="str">
            <v>Black</v>
          </cell>
          <cell r="N176" t="str">
            <v>X</v>
          </cell>
          <cell r="O176" t="str">
            <v>Unicorn</v>
          </cell>
          <cell r="V176">
            <v>8.6999999999999993</v>
          </cell>
          <cell r="W176">
            <v>0</v>
          </cell>
          <cell r="Y176">
            <v>0.112</v>
          </cell>
          <cell r="Z176">
            <v>8.8119999999999994</v>
          </cell>
          <cell r="AA176">
            <v>9.5</v>
          </cell>
          <cell r="AC176">
            <v>9.7439999999999998</v>
          </cell>
          <cell r="AF176">
            <v>0.224</v>
          </cell>
          <cell r="AG176">
            <v>9.968</v>
          </cell>
          <cell r="AH176">
            <v>10.8</v>
          </cell>
          <cell r="AI176">
            <v>0.13684210526315788</v>
          </cell>
          <cell r="AJ176">
            <v>12.3</v>
          </cell>
          <cell r="AK176">
            <v>0.28357723577235783</v>
          </cell>
          <cell r="AO176">
            <v>14</v>
          </cell>
          <cell r="AP176">
            <v>0.28800000000000003</v>
          </cell>
          <cell r="AQ176">
            <v>12.3</v>
          </cell>
          <cell r="AR176">
            <v>0.28357723577235783</v>
          </cell>
          <cell r="AS176">
            <v>0.12142857142857133</v>
          </cell>
        </row>
        <row r="177">
          <cell r="C177">
            <v>12491</v>
          </cell>
          <cell r="D177">
            <v>8809759233149</v>
          </cell>
          <cell r="E177" t="str">
            <v>Comfort</v>
          </cell>
          <cell r="F177" t="str">
            <v>Outdoor</v>
          </cell>
          <cell r="G177" t="str">
            <v>CN</v>
          </cell>
          <cell r="H177" t="str">
            <v>All</v>
          </cell>
          <cell r="I177" t="str">
            <v>S22</v>
          </cell>
          <cell r="J177" t="str">
            <v>Drop</v>
          </cell>
          <cell r="K177" t="str">
            <v>X</v>
          </cell>
          <cell r="L177" t="str">
            <v>Seat Warmer for Chair Two</v>
          </cell>
          <cell r="M177" t="str">
            <v>Blue Bandanna / Red Bandanna</v>
          </cell>
          <cell r="N177" t="str">
            <v>X</v>
          </cell>
          <cell r="O177" t="str">
            <v>Unicorn</v>
          </cell>
          <cell r="V177">
            <v>14.27</v>
          </cell>
          <cell r="W177">
            <v>0</v>
          </cell>
          <cell r="Y177">
            <v>0.112</v>
          </cell>
          <cell r="Z177">
            <v>14.382</v>
          </cell>
          <cell r="AA177">
            <v>15.5</v>
          </cell>
          <cell r="AJ177">
            <v>20.5</v>
          </cell>
          <cell r="AK177">
            <v>0.29843902439024395</v>
          </cell>
        </row>
        <row r="178">
          <cell r="C178">
            <v>12509</v>
          </cell>
          <cell r="D178">
            <v>8809759235099</v>
          </cell>
          <cell r="E178" t="str">
            <v>Comfort</v>
          </cell>
          <cell r="F178" t="str">
            <v>Outdoor</v>
          </cell>
          <cell r="G178" t="str">
            <v>CN</v>
          </cell>
          <cell r="H178" t="str">
            <v>All</v>
          </cell>
          <cell r="I178" t="str">
            <v>S22</v>
          </cell>
          <cell r="J178" t="str">
            <v>All</v>
          </cell>
          <cell r="K178" t="str">
            <v>O</v>
          </cell>
          <cell r="L178" t="str">
            <v>Seat Warmer for Chair Two</v>
          </cell>
          <cell r="M178" t="str">
            <v>Coyote Tan / Forest Green</v>
          </cell>
          <cell r="N178" t="str">
            <v>X</v>
          </cell>
          <cell r="O178" t="str">
            <v>Unicorn</v>
          </cell>
          <cell r="V178">
            <v>14.27</v>
          </cell>
          <cell r="W178">
            <v>0</v>
          </cell>
          <cell r="Y178">
            <v>0.112</v>
          </cell>
          <cell r="Z178">
            <v>14.382</v>
          </cell>
          <cell r="AA178">
            <v>15.5</v>
          </cell>
          <cell r="AC178">
            <v>15.9824</v>
          </cell>
          <cell r="AF178">
            <v>0.224</v>
          </cell>
          <cell r="AG178">
            <v>16.206399999999999</v>
          </cell>
          <cell r="AH178">
            <v>17.5</v>
          </cell>
          <cell r="AI178">
            <v>0.12903225806451624</v>
          </cell>
          <cell r="AJ178">
            <v>20.5</v>
          </cell>
          <cell r="AK178">
            <v>0.29843902439024395</v>
          </cell>
          <cell r="AO178">
            <v>23</v>
          </cell>
          <cell r="AP178">
            <v>0.29537391304347838</v>
          </cell>
          <cell r="AQ178">
            <v>20.5</v>
          </cell>
          <cell r="AR178">
            <v>0.29843902439024395</v>
          </cell>
          <cell r="AS178">
            <v>0.10869565217391308</v>
          </cell>
        </row>
        <row r="179">
          <cell r="C179">
            <v>12535</v>
          </cell>
          <cell r="D179">
            <v>8809837840924</v>
          </cell>
          <cell r="E179" t="str">
            <v>Comfort</v>
          </cell>
          <cell r="F179" t="str">
            <v>Outdoor</v>
          </cell>
          <cell r="G179" t="str">
            <v>CN</v>
          </cell>
          <cell r="H179" t="str">
            <v>All</v>
          </cell>
          <cell r="I179" t="str">
            <v>S23</v>
          </cell>
          <cell r="J179" t="str">
            <v>Drop</v>
          </cell>
          <cell r="K179" t="str">
            <v>O</v>
          </cell>
          <cell r="L179" t="str">
            <v>Seat Warmer for Chair Two</v>
          </cell>
          <cell r="M179" t="str">
            <v>Rainbow Bandanna / Black Tie Dye</v>
          </cell>
          <cell r="N179" t="str">
            <v>X</v>
          </cell>
          <cell r="O179" t="str">
            <v>Unicorn</v>
          </cell>
          <cell r="AC179">
            <v>16.441600000000001</v>
          </cell>
          <cell r="AF179">
            <v>0.224</v>
          </cell>
          <cell r="AG179">
            <v>16.665600000000001</v>
          </cell>
          <cell r="AH179">
            <v>18</v>
          </cell>
          <cell r="AO179">
            <v>23</v>
          </cell>
          <cell r="AP179">
            <v>0.27540869565217385</v>
          </cell>
        </row>
        <row r="180">
          <cell r="C180">
            <v>12480</v>
          </cell>
          <cell r="D180">
            <v>8809759231794</v>
          </cell>
          <cell r="E180" t="str">
            <v>Comfort</v>
          </cell>
          <cell r="F180" t="str">
            <v>Outdoor</v>
          </cell>
          <cell r="G180" t="str">
            <v>CN</v>
          </cell>
          <cell r="H180" t="str">
            <v>All</v>
          </cell>
          <cell r="I180" t="str">
            <v>S22</v>
          </cell>
          <cell r="J180" t="str">
            <v>All</v>
          </cell>
          <cell r="K180" t="str">
            <v>O</v>
          </cell>
          <cell r="L180" t="str">
            <v>Fleece Seat Warmer for Chair Two</v>
          </cell>
          <cell r="M180" t="str">
            <v>Black</v>
          </cell>
          <cell r="N180" t="str">
            <v>X</v>
          </cell>
          <cell r="O180" t="str">
            <v>Unicorn</v>
          </cell>
          <cell r="V180">
            <v>9.1999999999999993</v>
          </cell>
          <cell r="W180">
            <v>0</v>
          </cell>
          <cell r="Y180">
            <v>0.112</v>
          </cell>
          <cell r="Z180">
            <v>9.3119999999999994</v>
          </cell>
          <cell r="AA180">
            <v>10.1</v>
          </cell>
          <cell r="AC180">
            <v>10.304</v>
          </cell>
          <cell r="AF180">
            <v>0.224</v>
          </cell>
          <cell r="AG180">
            <v>10.528</v>
          </cell>
          <cell r="AH180">
            <v>11.4</v>
          </cell>
          <cell r="AI180">
            <v>0.12871287128712883</v>
          </cell>
          <cell r="AJ180">
            <v>13</v>
          </cell>
          <cell r="AK180">
            <v>0.28369230769230769</v>
          </cell>
          <cell r="AO180">
            <v>15</v>
          </cell>
          <cell r="AP180">
            <v>0.29813333333333325</v>
          </cell>
          <cell r="AQ180">
            <v>13</v>
          </cell>
          <cell r="AR180">
            <v>0.28369230769230769</v>
          </cell>
          <cell r="AS180">
            <v>0.1333333333333333</v>
          </cell>
        </row>
        <row r="181">
          <cell r="C181">
            <v>12461</v>
          </cell>
          <cell r="D181">
            <v>8809668415469</v>
          </cell>
          <cell r="E181" t="str">
            <v>Comfort</v>
          </cell>
          <cell r="F181" t="str">
            <v>Outdoor</v>
          </cell>
          <cell r="G181" t="str">
            <v>CN</v>
          </cell>
          <cell r="H181" t="str">
            <v>All</v>
          </cell>
          <cell r="I181" t="str">
            <v>S22</v>
          </cell>
          <cell r="J181" t="str">
            <v>All</v>
          </cell>
          <cell r="K181" t="str">
            <v>O</v>
          </cell>
          <cell r="L181" t="str">
            <v>Seat Warmer for Sunset/Beach</v>
          </cell>
          <cell r="M181" t="str">
            <v>Scarlet/Iron Block</v>
          </cell>
          <cell r="N181" t="str">
            <v>x</v>
          </cell>
          <cell r="O181" t="str">
            <v>Unicorn</v>
          </cell>
          <cell r="P181">
            <v>14.81</v>
          </cell>
          <cell r="Q181">
            <v>0</v>
          </cell>
          <cell r="R181">
            <v>0.19</v>
          </cell>
          <cell r="S181">
            <v>15</v>
          </cell>
          <cell r="T181">
            <v>16.2</v>
          </cell>
          <cell r="U181">
            <v>16.3</v>
          </cell>
          <cell r="V181">
            <v>14.81</v>
          </cell>
          <cell r="W181">
            <v>0</v>
          </cell>
          <cell r="Y181">
            <v>0.112</v>
          </cell>
          <cell r="Z181">
            <v>14.922000000000001</v>
          </cell>
          <cell r="AA181">
            <v>16.100000000000001</v>
          </cell>
          <cell r="AB181">
            <v>-6.1728395061727559E-3</v>
          </cell>
          <cell r="AC181">
            <v>16.587200000000003</v>
          </cell>
          <cell r="AF181">
            <v>0.224</v>
          </cell>
          <cell r="AG181">
            <v>16.811200000000003</v>
          </cell>
          <cell r="AH181">
            <v>18.2</v>
          </cell>
          <cell r="AI181">
            <v>0.13043478260869557</v>
          </cell>
          <cell r="AJ181">
            <v>21.3</v>
          </cell>
          <cell r="AK181">
            <v>0.29943661971830982</v>
          </cell>
          <cell r="AL181">
            <v>21.4</v>
          </cell>
          <cell r="AM181">
            <v>0.29906542056074759</v>
          </cell>
          <cell r="AN181">
            <v>-4.6948356807510194E-3</v>
          </cell>
          <cell r="AO181">
            <v>24</v>
          </cell>
          <cell r="AP181">
            <v>0.29953333333333321</v>
          </cell>
          <cell r="AQ181">
            <v>21.3</v>
          </cell>
          <cell r="AR181">
            <v>0.29943661971830982</v>
          </cell>
          <cell r="AS181">
            <v>0.11249999999999993</v>
          </cell>
        </row>
        <row r="182">
          <cell r="C182">
            <v>12492</v>
          </cell>
          <cell r="D182">
            <v>8809759233156</v>
          </cell>
          <cell r="E182" t="str">
            <v>Comfort</v>
          </cell>
          <cell r="F182" t="str">
            <v>Outdoor</v>
          </cell>
          <cell r="G182" t="str">
            <v>CN</v>
          </cell>
          <cell r="H182" t="str">
            <v>All</v>
          </cell>
          <cell r="I182" t="str">
            <v>S22</v>
          </cell>
          <cell r="J182" t="str">
            <v>Drop</v>
          </cell>
          <cell r="K182" t="str">
            <v>X</v>
          </cell>
          <cell r="L182" t="str">
            <v>Seat Warmer for Sunset/Beach</v>
          </cell>
          <cell r="M182" t="str">
            <v>Blue Bandanna / Red Bandanna</v>
          </cell>
          <cell r="N182" t="str">
            <v>X</v>
          </cell>
          <cell r="O182" t="str">
            <v>Unicorn</v>
          </cell>
          <cell r="V182">
            <v>14.81</v>
          </cell>
          <cell r="W182">
            <v>0</v>
          </cell>
          <cell r="Y182">
            <v>0.112</v>
          </cell>
          <cell r="Z182">
            <v>14.922000000000001</v>
          </cell>
          <cell r="AA182">
            <v>16.100000000000001</v>
          </cell>
          <cell r="AJ182">
            <v>21.3</v>
          </cell>
          <cell r="AK182">
            <v>0.29943661971830982</v>
          </cell>
        </row>
        <row r="183">
          <cell r="C183">
            <v>12503</v>
          </cell>
          <cell r="D183">
            <v>8809759233439</v>
          </cell>
          <cell r="E183" t="str">
            <v>Comfort</v>
          </cell>
          <cell r="F183" t="str">
            <v>Outdoor</v>
          </cell>
          <cell r="G183" t="str">
            <v>CN</v>
          </cell>
          <cell r="H183" t="str">
            <v>All</v>
          </cell>
          <cell r="I183" t="str">
            <v>S22</v>
          </cell>
          <cell r="J183" t="str">
            <v>All</v>
          </cell>
          <cell r="K183" t="str">
            <v>O</v>
          </cell>
          <cell r="L183" t="str">
            <v>Seat Warmer for Sunset/Beach</v>
          </cell>
          <cell r="M183" t="str">
            <v>Coyote Tan / Forest Green</v>
          </cell>
          <cell r="N183" t="str">
            <v>X</v>
          </cell>
          <cell r="O183" t="str">
            <v>Unicorn</v>
          </cell>
          <cell r="V183">
            <v>14.81</v>
          </cell>
          <cell r="W183">
            <v>0</v>
          </cell>
          <cell r="Y183">
            <v>0.112</v>
          </cell>
          <cell r="Z183">
            <v>14.922000000000001</v>
          </cell>
          <cell r="AA183">
            <v>16.100000000000001</v>
          </cell>
          <cell r="AC183">
            <v>16.587200000000003</v>
          </cell>
          <cell r="AF183">
            <v>0.224</v>
          </cell>
          <cell r="AG183">
            <v>16.811200000000003</v>
          </cell>
          <cell r="AH183">
            <v>18.2</v>
          </cell>
          <cell r="AI183">
            <v>0.13043478260869557</v>
          </cell>
          <cell r="AJ183">
            <v>21.3</v>
          </cell>
          <cell r="AK183">
            <v>0.29943661971830982</v>
          </cell>
          <cell r="AO183">
            <v>24</v>
          </cell>
          <cell r="AP183">
            <v>0.29953333333333321</v>
          </cell>
          <cell r="AQ183">
            <v>21.3</v>
          </cell>
          <cell r="AR183">
            <v>0.29943661971830982</v>
          </cell>
          <cell r="AS183">
            <v>0.11249999999999993</v>
          </cell>
        </row>
        <row r="184">
          <cell r="C184">
            <v>12536</v>
          </cell>
          <cell r="D184">
            <v>8809837840931</v>
          </cell>
          <cell r="E184" t="str">
            <v>Comfort</v>
          </cell>
          <cell r="F184" t="str">
            <v>Outdoor</v>
          </cell>
          <cell r="G184" t="str">
            <v>CN</v>
          </cell>
          <cell r="H184" t="str">
            <v>All</v>
          </cell>
          <cell r="I184" t="str">
            <v>S23</v>
          </cell>
          <cell r="J184" t="str">
            <v>Drop</v>
          </cell>
          <cell r="K184" t="str">
            <v>O</v>
          </cell>
          <cell r="L184" t="str">
            <v>Seat Warmer for Sunset/Beach</v>
          </cell>
          <cell r="M184" t="str">
            <v>Rainbow Bandanna / Black Tie Dye</v>
          </cell>
          <cell r="N184" t="str">
            <v>X</v>
          </cell>
          <cell r="O184" t="str">
            <v>Unicorn</v>
          </cell>
          <cell r="AC184">
            <v>17.113600000000002</v>
          </cell>
          <cell r="AF184">
            <v>0.224</v>
          </cell>
          <cell r="AG184">
            <v>17.337600000000002</v>
          </cell>
          <cell r="AH184">
            <v>18.7</v>
          </cell>
          <cell r="AO184">
            <v>24</v>
          </cell>
          <cell r="AP184">
            <v>0.27759999999999996</v>
          </cell>
        </row>
        <row r="185">
          <cell r="C185">
            <v>12481</v>
          </cell>
          <cell r="D185">
            <v>8809759231800</v>
          </cell>
          <cell r="E185" t="str">
            <v>Comfort</v>
          </cell>
          <cell r="F185" t="str">
            <v>Outdoor</v>
          </cell>
          <cell r="G185" t="str">
            <v>CN</v>
          </cell>
          <cell r="H185" t="str">
            <v>All</v>
          </cell>
          <cell r="I185" t="str">
            <v>S22</v>
          </cell>
          <cell r="J185" t="str">
            <v>All</v>
          </cell>
          <cell r="K185" t="str">
            <v>O</v>
          </cell>
          <cell r="L185" t="str">
            <v>Fleece Seat Warmer for Sunset/Beach</v>
          </cell>
          <cell r="M185" t="str">
            <v>Black</v>
          </cell>
          <cell r="N185" t="str">
            <v>X</v>
          </cell>
          <cell r="O185" t="str">
            <v>Unicorn</v>
          </cell>
          <cell r="V185">
            <v>9.7000000000000011</v>
          </cell>
          <cell r="W185">
            <v>0</v>
          </cell>
          <cell r="Y185">
            <v>0.112</v>
          </cell>
          <cell r="Z185">
            <v>9.8120000000000012</v>
          </cell>
          <cell r="AA185">
            <v>10.6</v>
          </cell>
          <cell r="AC185">
            <v>10.864000000000003</v>
          </cell>
          <cell r="AF185">
            <v>0.224</v>
          </cell>
          <cell r="AG185">
            <v>11.088000000000003</v>
          </cell>
          <cell r="AH185">
            <v>12</v>
          </cell>
          <cell r="AI185">
            <v>0.13207547169811318</v>
          </cell>
          <cell r="AJ185">
            <v>13.8</v>
          </cell>
          <cell r="AK185">
            <v>0.28898550724637673</v>
          </cell>
          <cell r="AO185">
            <v>16</v>
          </cell>
          <cell r="AP185">
            <v>0.30699999999999983</v>
          </cell>
          <cell r="AQ185">
            <v>13.8</v>
          </cell>
          <cell r="AR185">
            <v>0.28898550724637673</v>
          </cell>
          <cell r="AS185">
            <v>0.13749999999999996</v>
          </cell>
        </row>
        <row r="186">
          <cell r="C186">
            <v>12493</v>
          </cell>
          <cell r="D186">
            <v>8809759233163</v>
          </cell>
          <cell r="E186" t="str">
            <v>Comfort</v>
          </cell>
          <cell r="F186" t="str">
            <v>Outdoor</v>
          </cell>
          <cell r="G186" t="str">
            <v>CN</v>
          </cell>
          <cell r="H186" t="str">
            <v>All</v>
          </cell>
          <cell r="I186" t="str">
            <v>S22</v>
          </cell>
          <cell r="J186" t="str">
            <v>Drop</v>
          </cell>
          <cell r="K186" t="str">
            <v>X</v>
          </cell>
          <cell r="L186" t="str">
            <v>Seat Warmer for Savanna/Playa</v>
          </cell>
          <cell r="M186" t="str">
            <v>Blue Bandanna / Red Bandanna</v>
          </cell>
          <cell r="N186" t="str">
            <v>X</v>
          </cell>
          <cell r="O186" t="str">
            <v>Unicorn</v>
          </cell>
          <cell r="V186">
            <v>16.73</v>
          </cell>
          <cell r="W186">
            <v>0</v>
          </cell>
          <cell r="Y186">
            <v>0.112</v>
          </cell>
          <cell r="Z186">
            <v>16.841999999999999</v>
          </cell>
          <cell r="AA186">
            <v>18.2</v>
          </cell>
          <cell r="AJ186">
            <v>26.1</v>
          </cell>
          <cell r="AK186">
            <v>0.35471264367816102</v>
          </cell>
        </row>
        <row r="187">
          <cell r="C187">
            <v>12504</v>
          </cell>
          <cell r="D187">
            <v>8809759233446</v>
          </cell>
          <cell r="E187" t="str">
            <v>Comfort</v>
          </cell>
          <cell r="F187" t="str">
            <v>Outdoor</v>
          </cell>
          <cell r="G187" t="str">
            <v>CN</v>
          </cell>
          <cell r="H187" t="str">
            <v>All</v>
          </cell>
          <cell r="I187" t="str">
            <v>S22</v>
          </cell>
          <cell r="J187" t="str">
            <v>All</v>
          </cell>
          <cell r="K187" t="str">
            <v>O</v>
          </cell>
          <cell r="L187" t="str">
            <v>Seat Warmer for Savanna/Playa</v>
          </cell>
          <cell r="M187" t="str">
            <v>Coyote Tan / Forest Green</v>
          </cell>
          <cell r="N187" t="str">
            <v>X</v>
          </cell>
          <cell r="O187" t="str">
            <v>Unicorn</v>
          </cell>
          <cell r="V187">
            <v>16.73</v>
          </cell>
          <cell r="W187">
            <v>0</v>
          </cell>
          <cell r="Y187">
            <v>0.112</v>
          </cell>
          <cell r="Z187">
            <v>16.841999999999999</v>
          </cell>
          <cell r="AA187">
            <v>18.2</v>
          </cell>
          <cell r="AC187">
            <v>18.737600000000004</v>
          </cell>
          <cell r="AF187">
            <v>0.224</v>
          </cell>
          <cell r="AG187">
            <v>18.961600000000004</v>
          </cell>
          <cell r="AH187">
            <v>20.5</v>
          </cell>
          <cell r="AI187">
            <v>0.12637362637362637</v>
          </cell>
          <cell r="AJ187">
            <v>26.1</v>
          </cell>
          <cell r="AK187">
            <v>0.35471264367816102</v>
          </cell>
          <cell r="AO187">
            <v>27</v>
          </cell>
          <cell r="AP187">
            <v>0.29771851851851838</v>
          </cell>
          <cell r="AQ187">
            <v>26.1</v>
          </cell>
          <cell r="AR187">
            <v>0.35471264367816102</v>
          </cell>
          <cell r="AS187">
            <v>3.3333333333333326E-2</v>
          </cell>
        </row>
        <row r="188">
          <cell r="C188">
            <v>12537</v>
          </cell>
          <cell r="D188">
            <v>8809837840948</v>
          </cell>
          <cell r="E188" t="str">
            <v>Comfort</v>
          </cell>
          <cell r="F188" t="str">
            <v>Outdoor</v>
          </cell>
          <cell r="G188" t="str">
            <v>CN</v>
          </cell>
          <cell r="H188" t="str">
            <v>All</v>
          </cell>
          <cell r="I188" t="str">
            <v>S23</v>
          </cell>
          <cell r="J188" t="str">
            <v>Drop</v>
          </cell>
          <cell r="K188" t="str">
            <v>O</v>
          </cell>
          <cell r="L188" t="str">
            <v>Seat Warmer for Savanna/Playa</v>
          </cell>
          <cell r="M188" t="str">
            <v>Rainbow Bandanna / Black Tie Dye</v>
          </cell>
          <cell r="N188" t="str">
            <v>X</v>
          </cell>
          <cell r="O188" t="str">
            <v>Unicorn</v>
          </cell>
          <cell r="AC188">
            <v>19.510400000000004</v>
          </cell>
          <cell r="AF188">
            <v>0.224</v>
          </cell>
          <cell r="AG188">
            <v>19.734400000000004</v>
          </cell>
          <cell r="AH188">
            <v>21.3</v>
          </cell>
          <cell r="AO188">
            <v>27</v>
          </cell>
          <cell r="AP188">
            <v>0.26909629629629617</v>
          </cell>
        </row>
        <row r="189">
          <cell r="C189">
            <v>12482</v>
          </cell>
          <cell r="D189">
            <v>8809759231817</v>
          </cell>
          <cell r="E189" t="str">
            <v>Comfort</v>
          </cell>
          <cell r="F189" t="str">
            <v>Outdoor</v>
          </cell>
          <cell r="G189" t="str">
            <v>CN</v>
          </cell>
          <cell r="H189" t="str">
            <v>All</v>
          </cell>
          <cell r="I189" t="str">
            <v>S22</v>
          </cell>
          <cell r="J189" t="str">
            <v>All</v>
          </cell>
          <cell r="K189" t="str">
            <v>O</v>
          </cell>
          <cell r="L189" t="str">
            <v>Fleece Seat Warmer for Savanna/Playa</v>
          </cell>
          <cell r="M189" t="str">
            <v>Black</v>
          </cell>
          <cell r="N189" t="str">
            <v>X</v>
          </cell>
          <cell r="O189" t="str">
            <v>Unicorn</v>
          </cell>
          <cell r="V189">
            <v>10.6</v>
          </cell>
          <cell r="W189">
            <v>0</v>
          </cell>
          <cell r="Y189">
            <v>0.112</v>
          </cell>
          <cell r="Z189">
            <v>10.712</v>
          </cell>
          <cell r="AA189">
            <v>11.6</v>
          </cell>
          <cell r="AC189">
            <v>11.872</v>
          </cell>
          <cell r="AF189">
            <v>0.224</v>
          </cell>
          <cell r="AG189">
            <v>12.096</v>
          </cell>
          <cell r="AH189">
            <v>13.1</v>
          </cell>
          <cell r="AI189">
            <v>0.1293103448275863</v>
          </cell>
          <cell r="AJ189">
            <v>14.8</v>
          </cell>
          <cell r="AK189">
            <v>0.27621621621621628</v>
          </cell>
          <cell r="AO189">
            <v>17</v>
          </cell>
          <cell r="AP189">
            <v>0.28847058823529415</v>
          </cell>
          <cell r="AQ189">
            <v>14.8</v>
          </cell>
          <cell r="AR189">
            <v>0.27621621621621628</v>
          </cell>
          <cell r="AS189">
            <v>0.12941176470588234</v>
          </cell>
        </row>
        <row r="190">
          <cell r="C190">
            <v>12467</v>
          </cell>
          <cell r="D190">
            <v>8809668415520</v>
          </cell>
          <cell r="E190" t="str">
            <v>Comfort</v>
          </cell>
          <cell r="F190" t="str">
            <v>Outdoor</v>
          </cell>
          <cell r="G190" t="str">
            <v>CN</v>
          </cell>
          <cell r="H190" t="str">
            <v>All</v>
          </cell>
          <cell r="I190" t="str">
            <v>S22</v>
          </cell>
          <cell r="J190" t="str">
            <v>All</v>
          </cell>
          <cell r="K190" t="str">
            <v>O</v>
          </cell>
          <cell r="L190" t="str">
            <v>Toasty for Sunset/Beach</v>
          </cell>
          <cell r="M190" t="str">
            <v>Black</v>
          </cell>
          <cell r="N190" t="str">
            <v>x</v>
          </cell>
          <cell r="O190" t="str">
            <v>Unicorn</v>
          </cell>
          <cell r="P190">
            <v>38.200000000000003</v>
          </cell>
          <cell r="Q190">
            <v>0</v>
          </cell>
          <cell r="R190">
            <v>0.19</v>
          </cell>
          <cell r="S190">
            <v>38.39</v>
          </cell>
          <cell r="T190">
            <v>41.5</v>
          </cell>
          <cell r="U190">
            <v>38.799999999999997</v>
          </cell>
          <cell r="V190">
            <v>35.729999999999997</v>
          </cell>
          <cell r="W190">
            <v>0</v>
          </cell>
          <cell r="Y190">
            <v>0.112</v>
          </cell>
          <cell r="Z190">
            <v>35.841999999999999</v>
          </cell>
          <cell r="AA190">
            <v>38.700000000000003</v>
          </cell>
          <cell r="AB190">
            <v>-6.7469879518072262E-2</v>
          </cell>
          <cell r="AC190">
            <v>40.017600000000002</v>
          </cell>
          <cell r="AF190">
            <v>0.224</v>
          </cell>
          <cell r="AG190">
            <v>40.241599999999998</v>
          </cell>
          <cell r="AH190">
            <v>43.5</v>
          </cell>
          <cell r="AI190">
            <v>0.12403100775193798</v>
          </cell>
          <cell r="AJ190">
            <v>51</v>
          </cell>
          <cell r="AK190">
            <v>0.29721568627450978</v>
          </cell>
          <cell r="AL190">
            <v>51.3</v>
          </cell>
          <cell r="AM190">
            <v>0.25165692007797269</v>
          </cell>
          <cell r="AN190">
            <v>-5.8823529411764497E-3</v>
          </cell>
          <cell r="AO190">
            <v>57.5</v>
          </cell>
          <cell r="AP190">
            <v>0.30014608695652178</v>
          </cell>
          <cell r="AQ190">
            <v>51</v>
          </cell>
          <cell r="AR190">
            <v>0.29721568627450978</v>
          </cell>
          <cell r="AS190">
            <v>0.11304347826086958</v>
          </cell>
        </row>
        <row r="191">
          <cell r="C191">
            <v>12494</v>
          </cell>
          <cell r="D191">
            <v>8809759233170</v>
          </cell>
          <cell r="E191" t="str">
            <v>Comfort</v>
          </cell>
          <cell r="F191" t="str">
            <v>Outdoor</v>
          </cell>
          <cell r="G191" t="str">
            <v>CN</v>
          </cell>
          <cell r="H191" t="str">
            <v>All</v>
          </cell>
          <cell r="I191" t="str">
            <v>S22</v>
          </cell>
          <cell r="J191" t="str">
            <v>Drop</v>
          </cell>
          <cell r="K191" t="str">
            <v>X</v>
          </cell>
          <cell r="L191" t="str">
            <v>Toasty for Sunset/Beach</v>
          </cell>
          <cell r="M191" t="str">
            <v>Blue Bandanna / Red Bandanna</v>
          </cell>
          <cell r="N191" t="str">
            <v>X</v>
          </cell>
          <cell r="O191" t="str">
            <v>Unicorn</v>
          </cell>
          <cell r="V191">
            <v>35.729999999999997</v>
          </cell>
          <cell r="W191">
            <v>0</v>
          </cell>
          <cell r="Y191">
            <v>0.112</v>
          </cell>
          <cell r="Z191">
            <v>35.841999999999999</v>
          </cell>
          <cell r="AA191">
            <v>38.700000000000003</v>
          </cell>
          <cell r="AJ191">
            <v>51</v>
          </cell>
          <cell r="AK191">
            <v>0.29721568627450978</v>
          </cell>
        </row>
        <row r="192">
          <cell r="C192">
            <v>12469</v>
          </cell>
          <cell r="D192">
            <v>8809668415544</v>
          </cell>
          <cell r="E192" t="str">
            <v>Comfort</v>
          </cell>
          <cell r="F192" t="str">
            <v>Outdoor</v>
          </cell>
          <cell r="G192" t="str">
            <v>CN</v>
          </cell>
          <cell r="H192" t="str">
            <v>All</v>
          </cell>
          <cell r="I192" t="str">
            <v>S22</v>
          </cell>
          <cell r="J192" t="str">
            <v>All</v>
          </cell>
          <cell r="K192" t="str">
            <v>O</v>
          </cell>
          <cell r="L192" t="str">
            <v>Toasty for Savanna/Playa</v>
          </cell>
          <cell r="M192" t="str">
            <v>Black</v>
          </cell>
          <cell r="N192" t="str">
            <v>x</v>
          </cell>
          <cell r="O192" t="str">
            <v>Unicorn</v>
          </cell>
          <cell r="P192">
            <v>40.5</v>
          </cell>
          <cell r="Q192">
            <v>0</v>
          </cell>
          <cell r="R192">
            <v>0.19</v>
          </cell>
          <cell r="S192">
            <v>40.69</v>
          </cell>
          <cell r="T192">
            <v>43.9</v>
          </cell>
          <cell r="U192">
            <v>41.3</v>
          </cell>
          <cell r="V192">
            <v>38.03</v>
          </cell>
          <cell r="W192">
            <v>0</v>
          </cell>
          <cell r="Y192">
            <v>0.112</v>
          </cell>
          <cell r="Z192">
            <v>38.142000000000003</v>
          </cell>
          <cell r="AA192">
            <v>41.2</v>
          </cell>
          <cell r="AB192">
            <v>-6.1503416856491966E-2</v>
          </cell>
          <cell r="AC192">
            <v>42.593600000000002</v>
          </cell>
          <cell r="AF192">
            <v>0.224</v>
          </cell>
          <cell r="AG192">
            <v>42.817599999999999</v>
          </cell>
          <cell r="AH192">
            <v>46.2</v>
          </cell>
          <cell r="AI192">
            <v>0.12135922330097082</v>
          </cell>
          <cell r="AJ192">
            <v>54.5</v>
          </cell>
          <cell r="AK192">
            <v>0.30014678899082559</v>
          </cell>
          <cell r="AL192">
            <v>54.6</v>
          </cell>
          <cell r="AM192">
            <v>0.25476190476190486</v>
          </cell>
          <cell r="AN192">
            <v>-1.8348623853210455E-3</v>
          </cell>
          <cell r="AO192">
            <v>61</v>
          </cell>
          <cell r="AP192">
            <v>0.29807213114754105</v>
          </cell>
          <cell r="AQ192">
            <v>54.5</v>
          </cell>
          <cell r="AR192">
            <v>0.30014678899082559</v>
          </cell>
          <cell r="AS192">
            <v>0.10655737704918034</v>
          </cell>
        </row>
        <row r="193">
          <cell r="C193">
            <v>12495</v>
          </cell>
          <cell r="D193">
            <v>8809759233187</v>
          </cell>
          <cell r="E193" t="str">
            <v>Comfort</v>
          </cell>
          <cell r="F193" t="str">
            <v>Outdoor</v>
          </cell>
          <cell r="G193" t="str">
            <v>CN</v>
          </cell>
          <cell r="H193" t="str">
            <v>All</v>
          </cell>
          <cell r="I193" t="str">
            <v>S22</v>
          </cell>
          <cell r="J193" t="str">
            <v>Drop</v>
          </cell>
          <cell r="K193" t="str">
            <v>X</v>
          </cell>
          <cell r="L193" t="str">
            <v>Toasty for Savanna/Playa</v>
          </cell>
          <cell r="M193" t="str">
            <v>Blue Bandanna / Red Bandanna</v>
          </cell>
          <cell r="N193" t="str">
            <v>X</v>
          </cell>
          <cell r="O193" t="str">
            <v>Unicorn</v>
          </cell>
          <cell r="V193">
            <v>38.029999999999994</v>
          </cell>
          <cell r="W193">
            <v>0</v>
          </cell>
          <cell r="Y193">
            <v>0.112</v>
          </cell>
          <cell r="Z193">
            <v>38.141999999999996</v>
          </cell>
          <cell r="AA193">
            <v>41.2</v>
          </cell>
          <cell r="AJ193">
            <v>54.5</v>
          </cell>
          <cell r="AK193">
            <v>0.30014678899082581</v>
          </cell>
        </row>
        <row r="194">
          <cell r="C194">
            <v>12499</v>
          </cell>
          <cell r="D194">
            <v>8809759233415</v>
          </cell>
          <cell r="E194" t="str">
            <v>Comfort</v>
          </cell>
          <cell r="F194" t="str">
            <v>Outdoor</v>
          </cell>
          <cell r="G194" t="str">
            <v>CN</v>
          </cell>
          <cell r="H194" t="str">
            <v>All</v>
          </cell>
          <cell r="I194" t="str">
            <v>S22</v>
          </cell>
          <cell r="J194" t="str">
            <v>Drop</v>
          </cell>
          <cell r="K194" t="str">
            <v>X</v>
          </cell>
          <cell r="L194" t="str">
            <v>Bloncho</v>
          </cell>
          <cell r="M194" t="str">
            <v>Blue Bandanna / Red Bandanna</v>
          </cell>
          <cell r="N194" t="str">
            <v>X</v>
          </cell>
          <cell r="O194" t="str">
            <v>Unicorn</v>
          </cell>
          <cell r="V194">
            <v>19.489999999999998</v>
          </cell>
          <cell r="W194">
            <v>0</v>
          </cell>
          <cell r="Y194">
            <v>0.112</v>
          </cell>
          <cell r="Z194">
            <v>19.601999999999997</v>
          </cell>
          <cell r="AA194">
            <v>21.2</v>
          </cell>
          <cell r="AJ194">
            <v>28</v>
          </cell>
          <cell r="AK194">
            <v>0.29992857142857154</v>
          </cell>
        </row>
        <row r="195">
          <cell r="C195">
            <v>12485</v>
          </cell>
          <cell r="D195">
            <v>8809759231848</v>
          </cell>
          <cell r="E195" t="str">
            <v>Comfort</v>
          </cell>
          <cell r="F195" t="str">
            <v>Outdoor</v>
          </cell>
          <cell r="G195" t="str">
            <v>CN</v>
          </cell>
          <cell r="H195" t="str">
            <v>All</v>
          </cell>
          <cell r="I195" t="str">
            <v>S22</v>
          </cell>
          <cell r="J195" t="str">
            <v>All</v>
          </cell>
          <cell r="K195" t="str">
            <v>O</v>
          </cell>
          <cell r="L195" t="str">
            <v>Fleece Bloncho</v>
          </cell>
          <cell r="M195" t="str">
            <v>Black</v>
          </cell>
          <cell r="N195" t="str">
            <v>X</v>
          </cell>
          <cell r="O195" t="str">
            <v>Unicorn</v>
          </cell>
          <cell r="V195">
            <v>14.7</v>
          </cell>
          <cell r="W195">
            <v>0</v>
          </cell>
          <cell r="Y195">
            <v>0.112</v>
          </cell>
          <cell r="Z195">
            <v>14.811999999999999</v>
          </cell>
          <cell r="AA195">
            <v>16</v>
          </cell>
          <cell r="AC195">
            <v>16.464000000000002</v>
          </cell>
          <cell r="AF195">
            <v>0.224</v>
          </cell>
          <cell r="AG195">
            <v>16.688000000000002</v>
          </cell>
          <cell r="AH195">
            <v>18</v>
          </cell>
          <cell r="AI195">
            <v>0.125</v>
          </cell>
          <cell r="AJ195">
            <v>15.5</v>
          </cell>
          <cell r="AK195">
            <v>4.4387096774193613E-2</v>
          </cell>
          <cell r="AO195">
            <v>24</v>
          </cell>
          <cell r="AP195">
            <v>0.30466666666666653</v>
          </cell>
          <cell r="AQ195">
            <v>15.5</v>
          </cell>
          <cell r="AR195">
            <v>4.4387096774193613E-2</v>
          </cell>
          <cell r="AS195">
            <v>0.35416666666666663</v>
          </cell>
        </row>
        <row r="196">
          <cell r="C196">
            <v>12506</v>
          </cell>
          <cell r="D196">
            <v>8809759233514</v>
          </cell>
          <cell r="E196" t="str">
            <v>Comfort</v>
          </cell>
          <cell r="F196" t="str">
            <v>Outdoor</v>
          </cell>
          <cell r="G196" t="str">
            <v>CN</v>
          </cell>
          <cell r="H196" t="str">
            <v>All</v>
          </cell>
          <cell r="I196" t="str">
            <v>S22</v>
          </cell>
          <cell r="J196" t="str">
            <v>All</v>
          </cell>
          <cell r="K196" t="str">
            <v>O</v>
          </cell>
          <cell r="L196" t="str">
            <v>Insulated Dog Cot Cover M</v>
          </cell>
          <cell r="M196" t="str">
            <v>Black/Iron Block</v>
          </cell>
          <cell r="N196" t="str">
            <v>X</v>
          </cell>
          <cell r="O196" t="str">
            <v>Unicorn</v>
          </cell>
          <cell r="V196">
            <v>14.85</v>
          </cell>
          <cell r="W196">
            <v>0</v>
          </cell>
          <cell r="Y196">
            <v>0.112</v>
          </cell>
          <cell r="Z196">
            <v>14.962</v>
          </cell>
          <cell r="AA196">
            <v>16.2</v>
          </cell>
          <cell r="AC196">
            <v>16.632000000000001</v>
          </cell>
          <cell r="AF196">
            <v>0.224</v>
          </cell>
          <cell r="AG196">
            <v>16.856000000000002</v>
          </cell>
          <cell r="AH196">
            <v>18.2</v>
          </cell>
          <cell r="AI196">
            <v>0.12345679012345689</v>
          </cell>
          <cell r="AJ196">
            <v>21.6</v>
          </cell>
          <cell r="AK196">
            <v>0.30731481481481482</v>
          </cell>
          <cell r="AO196">
            <v>24</v>
          </cell>
          <cell r="AP196">
            <v>0.29766666666666663</v>
          </cell>
          <cell r="AQ196">
            <v>21.6</v>
          </cell>
          <cell r="AR196">
            <v>0.30731481481481482</v>
          </cell>
          <cell r="AS196">
            <v>9.9999999999999978E-2</v>
          </cell>
        </row>
        <row r="197">
          <cell r="C197">
            <v>12507</v>
          </cell>
          <cell r="D197">
            <v>8809759233521</v>
          </cell>
          <cell r="E197" t="str">
            <v>Comfort</v>
          </cell>
          <cell r="F197" t="str">
            <v>Outdoor</v>
          </cell>
          <cell r="G197" t="str">
            <v>CN</v>
          </cell>
          <cell r="H197" t="str">
            <v>All</v>
          </cell>
          <cell r="I197" t="str">
            <v>S22</v>
          </cell>
          <cell r="J197" t="str">
            <v>All</v>
          </cell>
          <cell r="K197" t="str">
            <v>O</v>
          </cell>
          <cell r="L197" t="str">
            <v>Insulated Dog Cot Cover L</v>
          </cell>
          <cell r="M197" t="str">
            <v>Black/Iron Block</v>
          </cell>
          <cell r="N197" t="str">
            <v>X</v>
          </cell>
          <cell r="O197" t="str">
            <v>Unicorn</v>
          </cell>
          <cell r="V197">
            <v>15.98</v>
          </cell>
          <cell r="W197">
            <v>0</v>
          </cell>
          <cell r="Y197">
            <v>0.112</v>
          </cell>
          <cell r="Z197">
            <v>16.091999999999999</v>
          </cell>
          <cell r="AA197">
            <v>17.399999999999999</v>
          </cell>
          <cell r="AC197">
            <v>17.897600000000001</v>
          </cell>
          <cell r="AF197">
            <v>0.224</v>
          </cell>
          <cell r="AG197">
            <v>18.121600000000001</v>
          </cell>
          <cell r="AH197">
            <v>19.600000000000001</v>
          </cell>
          <cell r="AI197">
            <v>0.12643678160919558</v>
          </cell>
          <cell r="AJ197">
            <v>23.7</v>
          </cell>
          <cell r="AK197">
            <v>0.32101265822784808</v>
          </cell>
          <cell r="AO197">
            <v>24</v>
          </cell>
          <cell r="AP197">
            <v>0.24493333333333334</v>
          </cell>
          <cell r="AQ197">
            <v>23.7</v>
          </cell>
          <cell r="AR197">
            <v>0.32101265822784808</v>
          </cell>
          <cell r="AS197">
            <v>1.2500000000000067E-2</v>
          </cell>
        </row>
        <row r="198">
          <cell r="C198">
            <v>12486</v>
          </cell>
          <cell r="D198">
            <v>8809759231855</v>
          </cell>
          <cell r="E198" t="str">
            <v>Comfort</v>
          </cell>
          <cell r="F198" t="str">
            <v>Outdoor</v>
          </cell>
          <cell r="G198" t="str">
            <v>CN</v>
          </cell>
          <cell r="H198" t="str">
            <v>All</v>
          </cell>
          <cell r="I198" t="str">
            <v>S22</v>
          </cell>
          <cell r="J198" t="str">
            <v>All</v>
          </cell>
          <cell r="K198" t="str">
            <v>O</v>
          </cell>
          <cell r="L198" t="str">
            <v>Fleece Insulated Dog Cot Cover M</v>
          </cell>
          <cell r="M198" t="str">
            <v>Black</v>
          </cell>
          <cell r="N198" t="str">
            <v>X</v>
          </cell>
          <cell r="O198" t="str">
            <v>Unicorn</v>
          </cell>
          <cell r="V198">
            <v>8.8000000000000007</v>
          </cell>
          <cell r="W198">
            <v>0</v>
          </cell>
          <cell r="Y198">
            <v>0.112</v>
          </cell>
          <cell r="Z198">
            <v>8.9120000000000008</v>
          </cell>
          <cell r="AA198">
            <v>9.6</v>
          </cell>
          <cell r="AC198">
            <v>9.8560000000000016</v>
          </cell>
          <cell r="AF198">
            <v>0.224</v>
          </cell>
          <cell r="AG198">
            <v>10.080000000000002</v>
          </cell>
          <cell r="AH198">
            <v>10.9</v>
          </cell>
          <cell r="AI198">
            <v>0.13541666666666674</v>
          </cell>
          <cell r="AJ198">
            <v>12.3</v>
          </cell>
          <cell r="AK198">
            <v>0.27544715447154466</v>
          </cell>
          <cell r="AO198">
            <v>14.5</v>
          </cell>
          <cell r="AP198">
            <v>0.30482758620689643</v>
          </cell>
          <cell r="AQ198">
            <v>12.3</v>
          </cell>
          <cell r="AR198">
            <v>0.27544715447154466</v>
          </cell>
          <cell r="AS198">
            <v>0.15172413793103445</v>
          </cell>
        </row>
        <row r="199">
          <cell r="C199">
            <v>12487</v>
          </cell>
          <cell r="D199">
            <v>8809759231862</v>
          </cell>
          <cell r="E199" t="str">
            <v>Comfort</v>
          </cell>
          <cell r="F199" t="str">
            <v>Outdoor</v>
          </cell>
          <cell r="G199" t="str">
            <v>CN</v>
          </cell>
          <cell r="H199" t="str">
            <v>All</v>
          </cell>
          <cell r="I199" t="str">
            <v>S22</v>
          </cell>
          <cell r="J199" t="str">
            <v>All</v>
          </cell>
          <cell r="K199" t="str">
            <v>O</v>
          </cell>
          <cell r="L199" t="str">
            <v>Fleece Insulated Dog Cot Cover L</v>
          </cell>
          <cell r="M199" t="str">
            <v>Black</v>
          </cell>
          <cell r="N199" t="str">
            <v>X</v>
          </cell>
          <cell r="O199" t="str">
            <v>Unicorn</v>
          </cell>
          <cell r="V199">
            <v>9.3099999999999987</v>
          </cell>
          <cell r="W199">
            <v>0</v>
          </cell>
          <cell r="Y199">
            <v>0.112</v>
          </cell>
          <cell r="Z199">
            <v>9.4219999999999988</v>
          </cell>
          <cell r="AA199">
            <v>10.199999999999999</v>
          </cell>
          <cell r="AC199">
            <v>10.427199999999999</v>
          </cell>
          <cell r="AF199">
            <v>0.224</v>
          </cell>
          <cell r="AG199">
            <v>10.651199999999999</v>
          </cell>
          <cell r="AH199">
            <v>11.5</v>
          </cell>
          <cell r="AI199">
            <v>0.12745098039215685</v>
          </cell>
          <cell r="AJ199">
            <v>13</v>
          </cell>
          <cell r="AK199">
            <v>0.27523076923076928</v>
          </cell>
          <cell r="AO199">
            <v>15.5</v>
          </cell>
          <cell r="AP199">
            <v>0.31282580645161295</v>
          </cell>
          <cell r="AQ199">
            <v>13</v>
          </cell>
          <cell r="AR199">
            <v>0.27523076923076928</v>
          </cell>
          <cell r="AS199">
            <v>0.16129032258064513</v>
          </cell>
        </row>
        <row r="200">
          <cell r="C200">
            <v>12496</v>
          </cell>
          <cell r="D200">
            <v>8809759233194</v>
          </cell>
          <cell r="E200" t="str">
            <v>Comfort</v>
          </cell>
          <cell r="F200" t="str">
            <v>Outdoor</v>
          </cell>
          <cell r="G200" t="str">
            <v>CN</v>
          </cell>
          <cell r="H200" t="str">
            <v>All</v>
          </cell>
          <cell r="I200" t="str">
            <v>S22</v>
          </cell>
          <cell r="J200" t="str">
            <v>Drop</v>
          </cell>
          <cell r="K200" t="str">
            <v>X</v>
          </cell>
          <cell r="L200" t="str">
            <v>Cot warmer</v>
          </cell>
          <cell r="M200" t="str">
            <v>Blue Bandanna / Red Bandanna</v>
          </cell>
          <cell r="N200" t="str">
            <v>X</v>
          </cell>
          <cell r="O200" t="str">
            <v>Unicorn</v>
          </cell>
          <cell r="V200">
            <v>21.86</v>
          </cell>
          <cell r="W200">
            <v>0</v>
          </cell>
          <cell r="Y200">
            <v>0.112</v>
          </cell>
          <cell r="Z200">
            <v>21.971999999999998</v>
          </cell>
          <cell r="AA200">
            <v>23.7</v>
          </cell>
          <cell r="AJ200">
            <v>31.5</v>
          </cell>
          <cell r="AK200">
            <v>0.30247619047619057</v>
          </cell>
        </row>
        <row r="201">
          <cell r="C201">
            <v>12510</v>
          </cell>
          <cell r="D201">
            <v>8809759231312</v>
          </cell>
          <cell r="E201" t="str">
            <v>Comfort</v>
          </cell>
          <cell r="F201" t="str">
            <v>Outdoor</v>
          </cell>
          <cell r="G201" t="str">
            <v>CN</v>
          </cell>
          <cell r="H201" t="str">
            <v>All</v>
          </cell>
          <cell r="I201" t="str">
            <v>S22</v>
          </cell>
          <cell r="J201" t="str">
            <v>All</v>
          </cell>
          <cell r="K201" t="str">
            <v>O</v>
          </cell>
          <cell r="L201" t="str">
            <v>Cot warmer</v>
          </cell>
          <cell r="M201" t="str">
            <v>Black/Iron Block</v>
          </cell>
          <cell r="N201" t="str">
            <v>X</v>
          </cell>
          <cell r="O201" t="str">
            <v>Unicorn</v>
          </cell>
          <cell r="V201">
            <v>21.86</v>
          </cell>
          <cell r="W201">
            <v>0</v>
          </cell>
          <cell r="Y201">
            <v>0.112</v>
          </cell>
          <cell r="Z201">
            <v>21.971999999999998</v>
          </cell>
          <cell r="AA201">
            <v>23.7</v>
          </cell>
          <cell r="AC201">
            <v>24.4832</v>
          </cell>
          <cell r="AF201">
            <v>0.224</v>
          </cell>
          <cell r="AG201">
            <v>24.7072</v>
          </cell>
          <cell r="AH201">
            <v>26.7</v>
          </cell>
          <cell r="AI201">
            <v>0.12658227848101267</v>
          </cell>
          <cell r="AJ201">
            <v>31.5</v>
          </cell>
          <cell r="AK201">
            <v>0.30247619047619057</v>
          </cell>
          <cell r="AO201">
            <v>35.5</v>
          </cell>
          <cell r="AP201">
            <v>0.30402253521126765</v>
          </cell>
          <cell r="AQ201">
            <v>31.5</v>
          </cell>
          <cell r="AR201">
            <v>0.30247619047619057</v>
          </cell>
          <cell r="AS201">
            <v>0.11267605633802813</v>
          </cell>
        </row>
        <row r="202">
          <cell r="C202">
            <v>12538</v>
          </cell>
          <cell r="D202">
            <v>8809837842676</v>
          </cell>
          <cell r="E202" t="str">
            <v>Comfort</v>
          </cell>
          <cell r="F202" t="str">
            <v>Outdoor</v>
          </cell>
          <cell r="G202" t="str">
            <v>CN</v>
          </cell>
          <cell r="H202" t="str">
            <v>All</v>
          </cell>
          <cell r="I202" t="str">
            <v>S23</v>
          </cell>
          <cell r="J202" t="str">
            <v>Drop</v>
          </cell>
          <cell r="K202" t="str">
            <v>O</v>
          </cell>
          <cell r="L202" t="str">
            <v>Cot Warmer</v>
          </cell>
          <cell r="M202" t="str">
            <v>Rainbow Bandanna / Black Tie Dye</v>
          </cell>
          <cell r="N202" t="str">
            <v>X</v>
          </cell>
          <cell r="O202" t="str">
            <v>Unicorn</v>
          </cell>
          <cell r="AC202">
            <v>26.196800000000003</v>
          </cell>
          <cell r="AF202">
            <v>0.224</v>
          </cell>
          <cell r="AG202">
            <v>26.420800000000003</v>
          </cell>
          <cell r="AH202">
            <v>28.5</v>
          </cell>
          <cell r="AO202">
            <v>35.5</v>
          </cell>
          <cell r="AP202">
            <v>0.25575211267605624</v>
          </cell>
        </row>
        <row r="203">
          <cell r="C203">
            <v>12488</v>
          </cell>
          <cell r="D203">
            <v>8809759231879</v>
          </cell>
          <cell r="E203" t="str">
            <v>Comfort</v>
          </cell>
          <cell r="F203" t="str">
            <v>Outdoor</v>
          </cell>
          <cell r="G203" t="str">
            <v>CN</v>
          </cell>
          <cell r="H203" t="str">
            <v>All</v>
          </cell>
          <cell r="I203" t="str">
            <v>S22</v>
          </cell>
          <cell r="J203" t="str">
            <v>All</v>
          </cell>
          <cell r="K203" t="str">
            <v>O</v>
          </cell>
          <cell r="L203" t="str">
            <v>Fleece Cot Warmer</v>
          </cell>
          <cell r="M203" t="str">
            <v>Black</v>
          </cell>
          <cell r="N203" t="str">
            <v>X</v>
          </cell>
          <cell r="O203" t="str">
            <v>Unicorn</v>
          </cell>
          <cell r="V203">
            <v>11.299999999999999</v>
          </cell>
          <cell r="W203">
            <v>0</v>
          </cell>
          <cell r="Y203">
            <v>0.112</v>
          </cell>
          <cell r="Z203">
            <v>11.411999999999999</v>
          </cell>
          <cell r="AA203">
            <v>12.3</v>
          </cell>
          <cell r="AC203">
            <v>12.656000000000001</v>
          </cell>
          <cell r="AF203">
            <v>0.224</v>
          </cell>
          <cell r="AG203">
            <v>12.88</v>
          </cell>
          <cell r="AH203">
            <v>13.9</v>
          </cell>
          <cell r="AI203">
            <v>0.13008130081300817</v>
          </cell>
          <cell r="AJ203">
            <v>15.8</v>
          </cell>
          <cell r="AK203">
            <v>0.27772151898734188</v>
          </cell>
          <cell r="AO203">
            <v>18.5</v>
          </cell>
          <cell r="AP203">
            <v>0.30378378378378379</v>
          </cell>
          <cell r="AQ203">
            <v>15.8</v>
          </cell>
          <cell r="AR203">
            <v>0.27772151898734188</v>
          </cell>
          <cell r="AS203">
            <v>0.1459459459459459</v>
          </cell>
        </row>
        <row r="204">
          <cell r="C204">
            <v>12511</v>
          </cell>
          <cell r="D204">
            <v>8809759236218</v>
          </cell>
          <cell r="E204" t="str">
            <v>Comfort</v>
          </cell>
          <cell r="F204" t="str">
            <v>Outdoor</v>
          </cell>
          <cell r="G204" t="str">
            <v>CN</v>
          </cell>
          <cell r="H204" t="str">
            <v>All</v>
          </cell>
          <cell r="I204" t="str">
            <v>S22</v>
          </cell>
          <cell r="J204" t="str">
            <v>All</v>
          </cell>
          <cell r="K204" t="str">
            <v>O</v>
          </cell>
          <cell r="L204" t="str">
            <v>Cot warmer Long</v>
          </cell>
          <cell r="M204" t="str">
            <v>Black/Iron Block</v>
          </cell>
          <cell r="N204" t="str">
            <v>X</v>
          </cell>
          <cell r="O204" t="str">
            <v>Unicorn</v>
          </cell>
          <cell r="V204">
            <v>22.85</v>
          </cell>
          <cell r="W204">
            <v>0</v>
          </cell>
          <cell r="Y204">
            <v>0.112</v>
          </cell>
          <cell r="Z204">
            <v>22.962</v>
          </cell>
          <cell r="AA204">
            <v>24.8</v>
          </cell>
          <cell r="AC204">
            <v>25.592000000000002</v>
          </cell>
          <cell r="AF204">
            <v>0.224</v>
          </cell>
          <cell r="AG204">
            <v>25.816000000000003</v>
          </cell>
          <cell r="AH204">
            <v>27.9</v>
          </cell>
          <cell r="AI204">
            <v>0.125</v>
          </cell>
          <cell r="AJ204">
            <v>33</v>
          </cell>
          <cell r="AK204">
            <v>0.30418181818181822</v>
          </cell>
          <cell r="AO204">
            <v>37</v>
          </cell>
          <cell r="AP204">
            <v>0.3022702702702702</v>
          </cell>
          <cell r="AQ204">
            <v>33</v>
          </cell>
          <cell r="AR204">
            <v>0.30418181818181822</v>
          </cell>
          <cell r="AS204">
            <v>0.10810810810810811</v>
          </cell>
        </row>
        <row r="205">
          <cell r="C205">
            <v>12539</v>
          </cell>
          <cell r="D205">
            <v>8809837842683</v>
          </cell>
          <cell r="E205" t="str">
            <v>Comfort</v>
          </cell>
          <cell r="F205" t="str">
            <v>Outdoor</v>
          </cell>
          <cell r="G205" t="str">
            <v>CN</v>
          </cell>
          <cell r="H205" t="str">
            <v>All</v>
          </cell>
          <cell r="I205" t="str">
            <v>S23</v>
          </cell>
          <cell r="J205" t="str">
            <v>Drop</v>
          </cell>
          <cell r="K205" t="str">
            <v>O</v>
          </cell>
          <cell r="L205" t="str">
            <v>Cot warmer Long</v>
          </cell>
          <cell r="M205" t="str">
            <v>Rainbow Bandanna / Black Tie Dye</v>
          </cell>
          <cell r="N205" t="str">
            <v>X</v>
          </cell>
          <cell r="O205" t="str">
            <v>Unicorn</v>
          </cell>
          <cell r="AC205">
            <v>27.9664</v>
          </cell>
          <cell r="AF205">
            <v>0.224</v>
          </cell>
          <cell r="AG205">
            <v>28.1904</v>
          </cell>
          <cell r="AH205">
            <v>30.4</v>
          </cell>
          <cell r="AO205">
            <v>37</v>
          </cell>
          <cell r="AP205">
            <v>0.23809729729729734</v>
          </cell>
        </row>
        <row r="206">
          <cell r="C206">
            <v>12508</v>
          </cell>
          <cell r="D206">
            <v>8809759233538</v>
          </cell>
          <cell r="E206" t="str">
            <v>Comfort</v>
          </cell>
          <cell r="F206" t="str">
            <v>Outdoor</v>
          </cell>
          <cell r="G206" t="str">
            <v>CN</v>
          </cell>
          <cell r="H206" t="str">
            <v>All</v>
          </cell>
          <cell r="I206" t="str">
            <v>S22</v>
          </cell>
          <cell r="J206" t="str">
            <v>All</v>
          </cell>
          <cell r="K206" t="str">
            <v>O</v>
          </cell>
          <cell r="L206" t="str">
            <v>Fleece Cot Long Warmer</v>
          </cell>
          <cell r="M206" t="str">
            <v>Black</v>
          </cell>
          <cell r="N206" t="str">
            <v>X</v>
          </cell>
          <cell r="O206" t="str">
            <v>Unicorn</v>
          </cell>
          <cell r="V206">
            <v>11.7</v>
          </cell>
          <cell r="W206">
            <v>0</v>
          </cell>
          <cell r="Y206">
            <v>0.112</v>
          </cell>
          <cell r="Z206">
            <v>11.811999999999999</v>
          </cell>
          <cell r="AA206">
            <v>12.8</v>
          </cell>
          <cell r="AC206">
            <v>13.104000000000001</v>
          </cell>
          <cell r="AF206">
            <v>0.224</v>
          </cell>
          <cell r="AG206">
            <v>13.328000000000001</v>
          </cell>
          <cell r="AH206">
            <v>14.4</v>
          </cell>
          <cell r="AI206">
            <v>0.125</v>
          </cell>
          <cell r="AJ206">
            <v>17.3</v>
          </cell>
          <cell r="AK206">
            <v>0.31722543352601162</v>
          </cell>
          <cell r="AO206">
            <v>19</v>
          </cell>
          <cell r="AP206">
            <v>0.29852631578947364</v>
          </cell>
          <cell r="AQ206">
            <v>17.3</v>
          </cell>
          <cell r="AR206">
            <v>0.31722543352601162</v>
          </cell>
          <cell r="AS206">
            <v>8.9473684210526261E-2</v>
          </cell>
        </row>
        <row r="207">
          <cell r="C207">
            <v>12489</v>
          </cell>
          <cell r="D207">
            <v>8809759231886</v>
          </cell>
          <cell r="E207" t="str">
            <v>Comfort</v>
          </cell>
          <cell r="F207" t="str">
            <v>Outdoor</v>
          </cell>
          <cell r="G207" t="str">
            <v>CN</v>
          </cell>
          <cell r="H207" t="str">
            <v>-</v>
          </cell>
          <cell r="I207" t="str">
            <v>Drop</v>
          </cell>
          <cell r="J207" t="str">
            <v>Drop</v>
          </cell>
          <cell r="K207" t="str">
            <v>X</v>
          </cell>
          <cell r="L207" t="str">
            <v>Fleece Pillow Cover</v>
          </cell>
          <cell r="M207" t="str">
            <v>Black</v>
          </cell>
          <cell r="N207" t="str">
            <v>X</v>
          </cell>
          <cell r="O207" t="str">
            <v>Unicorn</v>
          </cell>
          <cell r="V207">
            <v>3.5</v>
          </cell>
          <cell r="W207">
            <v>0</v>
          </cell>
          <cell r="Y207">
            <v>0.17199999999999999</v>
          </cell>
          <cell r="Z207">
            <v>3.6720000000000002</v>
          </cell>
          <cell r="AA207">
            <v>4</v>
          </cell>
          <cell r="AJ207">
            <v>5.3</v>
          </cell>
          <cell r="AK207">
            <v>0.30716981132075472</v>
          </cell>
        </row>
        <row r="208">
          <cell r="C208">
            <v>15901</v>
          </cell>
          <cell r="D208">
            <v>8809584136677</v>
          </cell>
          <cell r="E208" t="str">
            <v>Acc'y</v>
          </cell>
          <cell r="F208" t="str">
            <v>Common</v>
          </cell>
          <cell r="G208" t="str">
            <v>VN</v>
          </cell>
          <cell r="H208" t="str">
            <v>All</v>
          </cell>
          <cell r="I208" t="str">
            <v>S22</v>
          </cell>
          <cell r="J208" t="str">
            <v>All</v>
          </cell>
          <cell r="K208" t="str">
            <v>O</v>
          </cell>
          <cell r="L208" t="str">
            <v>Shoulder Strap &amp; Pouch</v>
          </cell>
          <cell r="M208" t="str">
            <v>Black</v>
          </cell>
          <cell r="N208" t="str">
            <v>x</v>
          </cell>
          <cell r="O208" t="str">
            <v>AT</v>
          </cell>
          <cell r="P208">
            <v>4.09</v>
          </cell>
          <cell r="Q208">
            <v>0</v>
          </cell>
          <cell r="R208">
            <v>0.26750000000000002</v>
          </cell>
          <cell r="S208">
            <v>4.3574999999999999</v>
          </cell>
          <cell r="T208">
            <v>4.7</v>
          </cell>
          <cell r="U208">
            <v>4.7</v>
          </cell>
          <cell r="V208">
            <v>4.07</v>
          </cell>
          <cell r="W208">
            <v>0</v>
          </cell>
          <cell r="Y208">
            <v>0.26750000000000002</v>
          </cell>
          <cell r="Z208">
            <v>4.3375000000000004</v>
          </cell>
          <cell r="AA208">
            <v>4.7</v>
          </cell>
          <cell r="AB208">
            <v>0</v>
          </cell>
          <cell r="AC208">
            <v>4.5584000000000007</v>
          </cell>
          <cell r="AF208">
            <v>0.53500000000000003</v>
          </cell>
          <cell r="AG208">
            <v>5.0934000000000008</v>
          </cell>
          <cell r="AH208">
            <v>5.5</v>
          </cell>
          <cell r="AI208">
            <v>0.17021276595744683</v>
          </cell>
          <cell r="AJ208">
            <v>7.75</v>
          </cell>
          <cell r="AK208">
            <v>0.44032258064516128</v>
          </cell>
          <cell r="AL208">
            <v>7.75</v>
          </cell>
          <cell r="AM208">
            <v>0.43774193548387097</v>
          </cell>
          <cell r="AN208">
            <v>0</v>
          </cell>
          <cell r="AO208">
            <v>9</v>
          </cell>
          <cell r="AP208">
            <v>0.4340666666666666</v>
          </cell>
          <cell r="AQ208">
            <v>7.75</v>
          </cell>
          <cell r="AR208">
            <v>0.44032258064516128</v>
          </cell>
          <cell r="AS208">
            <v>0.13888888888888884</v>
          </cell>
        </row>
        <row r="209">
          <cell r="C209">
            <v>11454</v>
          </cell>
          <cell r="D209">
            <v>8809668415667</v>
          </cell>
          <cell r="E209" t="str">
            <v>Acc'y</v>
          </cell>
          <cell r="F209" t="str">
            <v>Common</v>
          </cell>
          <cell r="G209" t="str">
            <v>VN</v>
          </cell>
          <cell r="H209" t="str">
            <v>All</v>
          </cell>
          <cell r="I209" t="str">
            <v>S22</v>
          </cell>
          <cell r="J209" t="str">
            <v>All</v>
          </cell>
          <cell r="K209" t="str">
            <v>O</v>
          </cell>
          <cell r="L209" t="str">
            <v>Origami Tote</v>
          </cell>
          <cell r="M209" t="str">
            <v>Black</v>
          </cell>
          <cell r="N209" t="str">
            <v>x</v>
          </cell>
          <cell r="O209" t="str">
            <v>AT</v>
          </cell>
          <cell r="P209">
            <v>17.809999999999999</v>
          </cell>
          <cell r="Q209">
            <v>0</v>
          </cell>
          <cell r="R209">
            <v>0.28999999999999998</v>
          </cell>
          <cell r="S209">
            <v>18.099999999999998</v>
          </cell>
          <cell r="T209">
            <v>19.5</v>
          </cell>
          <cell r="U209">
            <v>19.5</v>
          </cell>
          <cell r="V209">
            <v>17.84</v>
          </cell>
          <cell r="W209">
            <v>0</v>
          </cell>
          <cell r="Y209">
            <v>4.8000000000000001E-2</v>
          </cell>
          <cell r="Z209">
            <v>17.887999999999998</v>
          </cell>
          <cell r="AA209">
            <v>19.3</v>
          </cell>
          <cell r="AB209">
            <v>-1.025641025641022E-2</v>
          </cell>
          <cell r="AC209">
            <v>20.872799999999998</v>
          </cell>
          <cell r="AF209">
            <v>9.6000000000000002E-2</v>
          </cell>
          <cell r="AG209">
            <v>20.968799999999998</v>
          </cell>
          <cell r="AH209">
            <v>22.6</v>
          </cell>
          <cell r="AI209">
            <v>0.17098445595854916</v>
          </cell>
          <cell r="AJ209">
            <v>25.9</v>
          </cell>
          <cell r="AK209">
            <v>0.30934362934362936</v>
          </cell>
          <cell r="AL209">
            <v>25.9</v>
          </cell>
          <cell r="AM209">
            <v>0.30115830115830122</v>
          </cell>
          <cell r="AN209">
            <v>0</v>
          </cell>
          <cell r="AO209">
            <v>30</v>
          </cell>
          <cell r="AP209">
            <v>0.30104000000000009</v>
          </cell>
          <cell r="AQ209">
            <v>25.9</v>
          </cell>
          <cell r="AR209">
            <v>0.30934362934362936</v>
          </cell>
          <cell r="AS209">
            <v>0.13666666666666671</v>
          </cell>
        </row>
        <row r="210">
          <cell r="C210">
            <v>11457</v>
          </cell>
          <cell r="D210">
            <v>8809759233224</v>
          </cell>
          <cell r="E210" t="str">
            <v>Acc'y</v>
          </cell>
          <cell r="F210" t="str">
            <v>Outdoor</v>
          </cell>
          <cell r="G210" t="str">
            <v>VN</v>
          </cell>
          <cell r="H210" t="str">
            <v>All</v>
          </cell>
          <cell r="I210" t="str">
            <v>S22</v>
          </cell>
          <cell r="J210" t="str">
            <v>All</v>
          </cell>
          <cell r="K210" t="str">
            <v>O</v>
          </cell>
          <cell r="L210" t="str">
            <v>Origami Tote</v>
          </cell>
          <cell r="M210" t="str">
            <v>Blue Bandanna Quilt</v>
          </cell>
          <cell r="N210" t="str">
            <v>X</v>
          </cell>
          <cell r="O210" t="str">
            <v>AT</v>
          </cell>
          <cell r="V210">
            <v>18.53</v>
          </cell>
          <cell r="W210">
            <v>0</v>
          </cell>
          <cell r="Y210">
            <v>4.8000000000000001E-2</v>
          </cell>
          <cell r="Z210">
            <v>18.577999999999999</v>
          </cell>
          <cell r="AA210">
            <v>20.100000000000001</v>
          </cell>
          <cell r="AC210">
            <v>21.680099999999999</v>
          </cell>
          <cell r="AF210">
            <v>9.6000000000000002E-2</v>
          </cell>
          <cell r="AG210">
            <v>21.7761</v>
          </cell>
          <cell r="AH210">
            <v>23.5</v>
          </cell>
          <cell r="AI210">
            <v>0.16915422885572129</v>
          </cell>
          <cell r="AJ210">
            <v>26.5</v>
          </cell>
          <cell r="AK210">
            <v>0.29894339622641508</v>
          </cell>
          <cell r="AO210">
            <v>30</v>
          </cell>
          <cell r="AP210">
            <v>0.27412999999999998</v>
          </cell>
          <cell r="AQ210">
            <v>26.5</v>
          </cell>
          <cell r="AR210">
            <v>0.29894339622641508</v>
          </cell>
          <cell r="AS210">
            <v>0.1166666666666667</v>
          </cell>
        </row>
        <row r="211">
          <cell r="C211">
            <v>11459</v>
          </cell>
          <cell r="D211">
            <v>8809837840962</v>
          </cell>
          <cell r="E211" t="str">
            <v>Acc'y</v>
          </cell>
          <cell r="F211" t="str">
            <v>Outdoor</v>
          </cell>
          <cell r="G211" t="str">
            <v>VN</v>
          </cell>
          <cell r="H211" t="str">
            <v>All</v>
          </cell>
          <cell r="I211" t="str">
            <v>S23</v>
          </cell>
          <cell r="J211" t="str">
            <v>All</v>
          </cell>
          <cell r="K211" t="str">
            <v>O</v>
          </cell>
          <cell r="L211" t="str">
            <v>Origami Tote</v>
          </cell>
          <cell r="M211" t="str">
            <v>Rainbow Bandanna Quilt</v>
          </cell>
          <cell r="N211" t="str">
            <v>X</v>
          </cell>
          <cell r="O211" t="str">
            <v>AT</v>
          </cell>
          <cell r="AC211">
            <v>22.627799999999997</v>
          </cell>
          <cell r="AF211">
            <v>0.06</v>
          </cell>
          <cell r="AG211">
            <v>22.687799999999996</v>
          </cell>
          <cell r="AH211">
            <v>24.5</v>
          </cell>
          <cell r="AO211">
            <v>30</v>
          </cell>
          <cell r="AP211">
            <v>0.24374000000000018</v>
          </cell>
        </row>
        <row r="212">
          <cell r="C212">
            <v>15904</v>
          </cell>
          <cell r="D212">
            <v>8809584135090</v>
          </cell>
          <cell r="E212" t="str">
            <v>Acc'y</v>
          </cell>
          <cell r="F212" t="str">
            <v>Common</v>
          </cell>
          <cell r="G212" t="str">
            <v>VN</v>
          </cell>
          <cell r="H212" t="str">
            <v>All</v>
          </cell>
          <cell r="I212" t="str">
            <v>S22</v>
          </cell>
          <cell r="J212" t="str">
            <v>All</v>
          </cell>
          <cell r="K212" t="str">
            <v>O</v>
          </cell>
          <cell r="L212" t="str">
            <v>Daisy Chain 1.5 - 2.5</v>
          </cell>
          <cell r="M212" t="str">
            <v>Black</v>
          </cell>
          <cell r="N212" t="str">
            <v>x</v>
          </cell>
          <cell r="O212" t="str">
            <v>AT</v>
          </cell>
          <cell r="P212">
            <v>3.97</v>
          </cell>
          <cell r="Q212">
            <v>0</v>
          </cell>
          <cell r="R212">
            <v>0.22500000000000001</v>
          </cell>
          <cell r="S212">
            <v>4.1950000000000003</v>
          </cell>
          <cell r="T212">
            <v>4.5</v>
          </cell>
          <cell r="U212">
            <v>4.5</v>
          </cell>
          <cell r="V212">
            <v>3.97</v>
          </cell>
          <cell r="W212">
            <v>0</v>
          </cell>
          <cell r="Y212">
            <v>0.22500000000000001</v>
          </cell>
          <cell r="Z212">
            <v>4.1950000000000003</v>
          </cell>
          <cell r="AA212">
            <v>4.5</v>
          </cell>
          <cell r="AB212">
            <v>0</v>
          </cell>
          <cell r="AC212">
            <v>4.4464000000000006</v>
          </cell>
          <cell r="AF212">
            <v>0.45</v>
          </cell>
          <cell r="AG212">
            <v>4.8964000000000008</v>
          </cell>
          <cell r="AH212">
            <v>5.3</v>
          </cell>
          <cell r="AI212">
            <v>0.17777777777777781</v>
          </cell>
          <cell r="AJ212">
            <v>6.9</v>
          </cell>
          <cell r="AK212">
            <v>0.39202898550724641</v>
          </cell>
          <cell r="AL212">
            <v>6.9</v>
          </cell>
          <cell r="AM212">
            <v>0.39202898550724641</v>
          </cell>
          <cell r="AN212">
            <v>0</v>
          </cell>
          <cell r="AO212">
            <v>8</v>
          </cell>
          <cell r="AP212">
            <v>0.38794999999999991</v>
          </cell>
          <cell r="AQ212">
            <v>6.9</v>
          </cell>
          <cell r="AR212">
            <v>0.39202898550724641</v>
          </cell>
          <cell r="AS212">
            <v>0.13749999999999996</v>
          </cell>
        </row>
        <row r="213">
          <cell r="C213">
            <v>13410</v>
          </cell>
          <cell r="D213">
            <v>8809668415674</v>
          </cell>
          <cell r="E213" t="str">
            <v>Acc'y</v>
          </cell>
          <cell r="F213" t="str">
            <v>Common</v>
          </cell>
          <cell r="G213" t="str">
            <v>VN</v>
          </cell>
          <cell r="H213" t="str">
            <v>All</v>
          </cell>
          <cell r="I213" t="str">
            <v>S22</v>
          </cell>
          <cell r="J213" t="str">
            <v>All</v>
          </cell>
          <cell r="K213" t="str">
            <v>O</v>
          </cell>
          <cell r="L213" t="str">
            <v>Storage Box XS</v>
          </cell>
          <cell r="M213" t="str">
            <v>Black</v>
          </cell>
          <cell r="N213" t="str">
            <v>x</v>
          </cell>
          <cell r="O213" t="str">
            <v>AT</v>
          </cell>
          <cell r="P213">
            <v>5.25</v>
          </cell>
          <cell r="Q213">
            <v>0</v>
          </cell>
          <cell r="R213">
            <v>0.18</v>
          </cell>
          <cell r="S213">
            <v>5.43</v>
          </cell>
          <cell r="T213">
            <v>5.9</v>
          </cell>
          <cell r="U213">
            <v>5.9</v>
          </cell>
          <cell r="V213">
            <v>5.25</v>
          </cell>
          <cell r="W213">
            <v>0</v>
          </cell>
          <cell r="Y213">
            <v>0.18</v>
          </cell>
          <cell r="Z213">
            <v>5.43</v>
          </cell>
          <cell r="AA213">
            <v>5.9</v>
          </cell>
          <cell r="AB213">
            <v>0</v>
          </cell>
          <cell r="AC213">
            <v>6.1425000000000001</v>
          </cell>
          <cell r="AF213">
            <v>0.12</v>
          </cell>
          <cell r="AG213">
            <v>6.2625000000000002</v>
          </cell>
          <cell r="AH213">
            <v>6.8</v>
          </cell>
          <cell r="AI213">
            <v>0.15254237288135575</v>
          </cell>
          <cell r="AJ213">
            <v>7.8</v>
          </cell>
          <cell r="AK213">
            <v>0.30384615384615388</v>
          </cell>
          <cell r="AL213">
            <v>7.8</v>
          </cell>
          <cell r="AM213">
            <v>0.30384615384615388</v>
          </cell>
          <cell r="AN213">
            <v>0</v>
          </cell>
          <cell r="AO213">
            <v>9</v>
          </cell>
          <cell r="AP213">
            <v>0.3041666666666667</v>
          </cell>
          <cell r="AQ213">
            <v>7.8</v>
          </cell>
          <cell r="AR213">
            <v>0.30384615384615388</v>
          </cell>
          <cell r="AS213">
            <v>0.1333333333333333</v>
          </cell>
        </row>
        <row r="214">
          <cell r="C214">
            <v>13430</v>
          </cell>
          <cell r="D214">
            <v>8809837840993</v>
          </cell>
          <cell r="E214" t="str">
            <v>Acc'y</v>
          </cell>
          <cell r="F214" t="str">
            <v>Common</v>
          </cell>
          <cell r="G214" t="str">
            <v>VN</v>
          </cell>
          <cell r="H214" t="str">
            <v>All</v>
          </cell>
          <cell r="I214" t="str">
            <v>S23</v>
          </cell>
          <cell r="J214" t="str">
            <v>Drop</v>
          </cell>
          <cell r="K214" t="str">
            <v>O</v>
          </cell>
          <cell r="L214" t="str">
            <v>Storage Box XS</v>
          </cell>
          <cell r="M214" t="str">
            <v>Rainbow Bandanna Quilt</v>
          </cell>
          <cell r="N214" t="str">
            <v>x</v>
          </cell>
          <cell r="O214" t="str">
            <v>AT</v>
          </cell>
          <cell r="AC214">
            <v>6.2048000000000005</v>
          </cell>
          <cell r="AF214">
            <v>0.12</v>
          </cell>
          <cell r="AG214">
            <v>6.3248000000000006</v>
          </cell>
          <cell r="AH214">
            <v>6.8</v>
          </cell>
          <cell r="AO214">
            <v>9</v>
          </cell>
          <cell r="AP214">
            <v>0.29724444444444442</v>
          </cell>
        </row>
        <row r="215">
          <cell r="C215">
            <v>13411</v>
          </cell>
          <cell r="D215">
            <v>8809668415681</v>
          </cell>
          <cell r="E215" t="str">
            <v>Acc'y</v>
          </cell>
          <cell r="F215" t="str">
            <v>Common</v>
          </cell>
          <cell r="G215" t="str">
            <v>VN</v>
          </cell>
          <cell r="H215" t="str">
            <v>All</v>
          </cell>
          <cell r="I215" t="str">
            <v>S22</v>
          </cell>
          <cell r="J215" t="str">
            <v>All</v>
          </cell>
          <cell r="K215" t="str">
            <v>O</v>
          </cell>
          <cell r="L215" t="str">
            <v>Storage Box S</v>
          </cell>
          <cell r="M215" t="str">
            <v>Black</v>
          </cell>
          <cell r="N215" t="str">
            <v>x</v>
          </cell>
          <cell r="O215" t="str">
            <v>AT</v>
          </cell>
          <cell r="P215">
            <v>7.15</v>
          </cell>
          <cell r="Q215">
            <v>0</v>
          </cell>
          <cell r="R215">
            <v>0.18</v>
          </cell>
          <cell r="S215">
            <v>7.33</v>
          </cell>
          <cell r="T215">
            <v>7.9</v>
          </cell>
          <cell r="U215">
            <v>7.9</v>
          </cell>
          <cell r="V215">
            <v>7.15</v>
          </cell>
          <cell r="W215">
            <v>0</v>
          </cell>
          <cell r="Y215">
            <v>0.18</v>
          </cell>
          <cell r="Z215">
            <v>7.33</v>
          </cell>
          <cell r="AA215">
            <v>7.9</v>
          </cell>
          <cell r="AB215">
            <v>0</v>
          </cell>
          <cell r="AC215">
            <v>8.365499999999999</v>
          </cell>
          <cell r="AF215">
            <v>0.12</v>
          </cell>
          <cell r="AG215">
            <v>8.4854999999999983</v>
          </cell>
          <cell r="AH215">
            <v>9.1999999999999993</v>
          </cell>
          <cell r="AI215">
            <v>0.16455696202531622</v>
          </cell>
          <cell r="AJ215">
            <v>10.5</v>
          </cell>
          <cell r="AK215">
            <v>0.3019047619047619</v>
          </cell>
          <cell r="AL215">
            <v>10.5</v>
          </cell>
          <cell r="AM215">
            <v>0.3019047619047619</v>
          </cell>
          <cell r="AN215">
            <v>0</v>
          </cell>
          <cell r="AO215">
            <v>13</v>
          </cell>
          <cell r="AP215">
            <v>0.34726923076923089</v>
          </cell>
          <cell r="AQ215">
            <v>10.5</v>
          </cell>
          <cell r="AR215">
            <v>0.3019047619047619</v>
          </cell>
          <cell r="AS215">
            <v>0.19230769230769229</v>
          </cell>
        </row>
        <row r="216">
          <cell r="C216">
            <v>13431</v>
          </cell>
          <cell r="D216">
            <v>8809837841006</v>
          </cell>
          <cell r="E216" t="str">
            <v>Acc'y</v>
          </cell>
          <cell r="F216" t="str">
            <v>Common</v>
          </cell>
          <cell r="G216" t="str">
            <v>VN</v>
          </cell>
          <cell r="H216" t="str">
            <v>All</v>
          </cell>
          <cell r="I216" t="str">
            <v>S23</v>
          </cell>
          <cell r="J216" t="str">
            <v>Drop</v>
          </cell>
          <cell r="K216" t="str">
            <v>O</v>
          </cell>
          <cell r="L216" t="str">
            <v>Storage Box S</v>
          </cell>
          <cell r="M216" t="str">
            <v>Rainbow Bandanna Quilt</v>
          </cell>
          <cell r="N216" t="str">
            <v>x</v>
          </cell>
          <cell r="O216" t="str">
            <v>AT</v>
          </cell>
          <cell r="AC216">
            <v>8.8816000000000006</v>
          </cell>
          <cell r="AF216">
            <v>0.12</v>
          </cell>
          <cell r="AG216">
            <v>9.0015999999999998</v>
          </cell>
          <cell r="AH216">
            <v>9.6999999999999993</v>
          </cell>
          <cell r="AO216">
            <v>13</v>
          </cell>
          <cell r="AP216">
            <v>0.30756923076923082</v>
          </cell>
        </row>
        <row r="217">
          <cell r="C217">
            <v>13412</v>
          </cell>
          <cell r="D217">
            <v>8809668415698</v>
          </cell>
          <cell r="E217" t="str">
            <v>Acc'y</v>
          </cell>
          <cell r="F217" t="str">
            <v>Common</v>
          </cell>
          <cell r="G217" t="str">
            <v>VN</v>
          </cell>
          <cell r="H217" t="str">
            <v>All</v>
          </cell>
          <cell r="I217" t="str">
            <v>S22</v>
          </cell>
          <cell r="J217" t="str">
            <v>All</v>
          </cell>
          <cell r="K217" t="str">
            <v>O</v>
          </cell>
          <cell r="L217" t="str">
            <v>Storage Box M</v>
          </cell>
          <cell r="M217" t="str">
            <v>Black</v>
          </cell>
          <cell r="N217" t="str">
            <v>x</v>
          </cell>
          <cell r="O217" t="str">
            <v>AT</v>
          </cell>
          <cell r="P217">
            <v>13.19</v>
          </cell>
          <cell r="Q217">
            <v>0</v>
          </cell>
          <cell r="R217">
            <v>0.18</v>
          </cell>
          <cell r="S217">
            <v>13.37</v>
          </cell>
          <cell r="T217">
            <v>14.4</v>
          </cell>
          <cell r="U217">
            <v>14.4</v>
          </cell>
          <cell r="V217">
            <v>12.88</v>
          </cell>
          <cell r="W217">
            <v>0</v>
          </cell>
          <cell r="Y217">
            <v>0.18</v>
          </cell>
          <cell r="Z217">
            <v>13.06</v>
          </cell>
          <cell r="AA217">
            <v>14.1</v>
          </cell>
          <cell r="AB217">
            <v>-2.083333333333337E-2</v>
          </cell>
          <cell r="AC217">
            <v>15.069599999999999</v>
          </cell>
          <cell r="AF217">
            <v>0.12</v>
          </cell>
          <cell r="AG217">
            <v>15.189599999999999</v>
          </cell>
          <cell r="AH217">
            <v>16.399999999999999</v>
          </cell>
          <cell r="AI217">
            <v>0.16312056737588643</v>
          </cell>
          <cell r="AJ217">
            <v>19.100000000000001</v>
          </cell>
          <cell r="AK217">
            <v>0.31623036649214664</v>
          </cell>
          <cell r="AL217">
            <v>19.100000000000001</v>
          </cell>
          <cell r="AM217">
            <v>0.30000000000000004</v>
          </cell>
          <cell r="AN217">
            <v>0</v>
          </cell>
          <cell r="AO217">
            <v>22</v>
          </cell>
          <cell r="AP217">
            <v>0.30956363636363637</v>
          </cell>
          <cell r="AQ217">
            <v>19.100000000000001</v>
          </cell>
          <cell r="AR217">
            <v>0.31623036649214664</v>
          </cell>
          <cell r="AS217">
            <v>0.13181818181818172</v>
          </cell>
        </row>
        <row r="218">
          <cell r="C218">
            <v>13432</v>
          </cell>
          <cell r="D218">
            <v>8809837841013</v>
          </cell>
          <cell r="E218" t="str">
            <v>Acc'y</v>
          </cell>
          <cell r="F218" t="str">
            <v>Common</v>
          </cell>
          <cell r="G218" t="str">
            <v>VN</v>
          </cell>
          <cell r="H218" t="str">
            <v>All</v>
          </cell>
          <cell r="I218" t="str">
            <v>S23</v>
          </cell>
          <cell r="J218" t="str">
            <v>Drop</v>
          </cell>
          <cell r="K218" t="str">
            <v>O</v>
          </cell>
          <cell r="L218" t="str">
            <v>Storage Box M</v>
          </cell>
          <cell r="M218" t="str">
            <v>Rainbow Bandanna Quilt</v>
          </cell>
          <cell r="N218" t="str">
            <v>x</v>
          </cell>
          <cell r="O218" t="str">
            <v>AT</v>
          </cell>
          <cell r="AC218">
            <v>16.438500000000001</v>
          </cell>
          <cell r="AF218">
            <v>0.12</v>
          </cell>
          <cell r="AG218">
            <v>16.558500000000002</v>
          </cell>
          <cell r="AH218">
            <v>17.899999999999999</v>
          </cell>
          <cell r="AO218">
            <v>22</v>
          </cell>
          <cell r="AP218">
            <v>0.247340909090909</v>
          </cell>
        </row>
        <row r="219">
          <cell r="C219">
            <v>13433</v>
          </cell>
          <cell r="D219">
            <v>8809837841020</v>
          </cell>
          <cell r="E219" t="str">
            <v>Acc'y</v>
          </cell>
          <cell r="F219" t="str">
            <v>Common</v>
          </cell>
          <cell r="G219" t="str">
            <v>VN</v>
          </cell>
          <cell r="H219" t="str">
            <v>All</v>
          </cell>
          <cell r="I219" t="str">
            <v>S23</v>
          </cell>
          <cell r="J219" t="str">
            <v>All</v>
          </cell>
          <cell r="K219" t="str">
            <v>O</v>
          </cell>
          <cell r="L219" t="str">
            <v>Slim Storage XS (TBD)</v>
          </cell>
          <cell r="M219" t="str">
            <v>Black</v>
          </cell>
          <cell r="N219" t="str">
            <v>x</v>
          </cell>
          <cell r="O219" t="str">
            <v>AT</v>
          </cell>
          <cell r="AC219">
            <v>7.1604000000000001</v>
          </cell>
          <cell r="AF219">
            <v>0.12</v>
          </cell>
          <cell r="AG219">
            <v>7.2804000000000002</v>
          </cell>
          <cell r="AH219">
            <v>7.9</v>
          </cell>
          <cell r="AO219">
            <v>13.5</v>
          </cell>
          <cell r="AP219">
            <v>0.46071111111111107</v>
          </cell>
        </row>
        <row r="220">
          <cell r="C220">
            <v>13434</v>
          </cell>
          <cell r="D220">
            <v>8809837841037</v>
          </cell>
          <cell r="E220" t="str">
            <v>Acc'y</v>
          </cell>
          <cell r="F220" t="str">
            <v>Common</v>
          </cell>
          <cell r="G220" t="str">
            <v>VN</v>
          </cell>
          <cell r="H220" t="str">
            <v>All</v>
          </cell>
          <cell r="I220" t="str">
            <v>S23</v>
          </cell>
          <cell r="J220" t="str">
            <v>All</v>
          </cell>
          <cell r="K220" t="str">
            <v>O</v>
          </cell>
          <cell r="L220" t="str">
            <v>Slim Storage S (TBD)</v>
          </cell>
          <cell r="M220" t="str">
            <v>Black</v>
          </cell>
          <cell r="N220" t="str">
            <v>x</v>
          </cell>
          <cell r="O220" t="str">
            <v>AT</v>
          </cell>
          <cell r="AC220">
            <v>9.7928999999999977</v>
          </cell>
          <cell r="AF220">
            <v>0.12</v>
          </cell>
          <cell r="AG220">
            <v>9.9128999999999969</v>
          </cell>
          <cell r="AH220">
            <v>10.7</v>
          </cell>
          <cell r="AO220">
            <v>18</v>
          </cell>
          <cell r="AP220">
            <v>0.44928333333333348</v>
          </cell>
        </row>
        <row r="221">
          <cell r="C221">
            <v>13435</v>
          </cell>
          <cell r="D221">
            <v>8809837841044</v>
          </cell>
          <cell r="E221" t="str">
            <v>Acc'y</v>
          </cell>
          <cell r="F221" t="str">
            <v>Common</v>
          </cell>
          <cell r="G221" t="str">
            <v>VN</v>
          </cell>
          <cell r="H221" t="str">
            <v>All</v>
          </cell>
          <cell r="I221" t="str">
            <v>S23</v>
          </cell>
          <cell r="J221" t="str">
            <v>All</v>
          </cell>
          <cell r="K221" t="str">
            <v>O</v>
          </cell>
          <cell r="L221" t="str">
            <v>Storage Box Tall S</v>
          </cell>
          <cell r="M221" t="str">
            <v>Black</v>
          </cell>
          <cell r="N221" t="str">
            <v>x</v>
          </cell>
          <cell r="O221" t="str">
            <v>AT</v>
          </cell>
          <cell r="AC221">
            <v>11.922299999999998</v>
          </cell>
          <cell r="AF221">
            <v>0.12</v>
          </cell>
          <cell r="AG221">
            <v>12.042299999999997</v>
          </cell>
          <cell r="AH221">
            <v>13</v>
          </cell>
          <cell r="AO221">
            <v>22</v>
          </cell>
          <cell r="AP221">
            <v>0.45262272727272734</v>
          </cell>
        </row>
        <row r="222">
          <cell r="C222">
            <v>12811</v>
          </cell>
          <cell r="D222">
            <v>8809759231466</v>
          </cell>
          <cell r="E222" t="str">
            <v>Acc'y</v>
          </cell>
          <cell r="F222" t="str">
            <v>Common</v>
          </cell>
          <cell r="G222" t="str">
            <v>VN</v>
          </cell>
          <cell r="H222" t="str">
            <v>All</v>
          </cell>
          <cell r="I222" t="str">
            <v>S23</v>
          </cell>
          <cell r="J222" t="str">
            <v>All</v>
          </cell>
          <cell r="K222" t="str">
            <v>O</v>
          </cell>
          <cell r="L222" t="str">
            <v>Doom Feet Set</v>
          </cell>
          <cell r="M222" t="str">
            <v>Black</v>
          </cell>
          <cell r="N222" t="str">
            <v>x</v>
          </cell>
          <cell r="O222" t="str">
            <v>외주가공</v>
          </cell>
          <cell r="AF222">
            <v>0</v>
          </cell>
          <cell r="AG222">
            <v>0</v>
          </cell>
          <cell r="AH222">
            <v>0</v>
          </cell>
          <cell r="AP222" t="e">
            <v>#DIV/0!</v>
          </cell>
        </row>
        <row r="223">
          <cell r="C223">
            <v>12812</v>
          </cell>
          <cell r="D223">
            <v>8809837841105</v>
          </cell>
          <cell r="E223" t="str">
            <v>Acc'y</v>
          </cell>
          <cell r="F223" t="str">
            <v>Common</v>
          </cell>
          <cell r="G223" t="str">
            <v>VN</v>
          </cell>
          <cell r="H223" t="str">
            <v>All</v>
          </cell>
          <cell r="I223" t="str">
            <v>S23</v>
          </cell>
          <cell r="J223" t="str">
            <v>All</v>
          </cell>
          <cell r="K223" t="str">
            <v>O</v>
          </cell>
          <cell r="L223" t="str">
            <v>Doom Feet L Set</v>
          </cell>
          <cell r="M223" t="str">
            <v>Black</v>
          </cell>
          <cell r="N223" t="str">
            <v>x</v>
          </cell>
          <cell r="O223" t="str">
            <v>외주가공</v>
          </cell>
          <cell r="AF223">
            <v>0</v>
          </cell>
          <cell r="AG223">
            <v>0</v>
          </cell>
          <cell r="AH223">
            <v>0</v>
          </cell>
          <cell r="AP223" t="e">
            <v>#DIV/0!</v>
          </cell>
        </row>
        <row r="224">
          <cell r="C224">
            <v>12800</v>
          </cell>
          <cell r="D224">
            <v>8809584135878</v>
          </cell>
          <cell r="E224" t="str">
            <v>Acc'y</v>
          </cell>
          <cell r="F224" t="str">
            <v>Common</v>
          </cell>
          <cell r="G224" t="str">
            <v>VN</v>
          </cell>
          <cell r="H224" t="str">
            <v>All</v>
          </cell>
          <cell r="I224" t="str">
            <v>S22</v>
          </cell>
          <cell r="J224" t="str">
            <v>All</v>
          </cell>
          <cell r="K224" t="str">
            <v>O</v>
          </cell>
          <cell r="L224" t="str">
            <v>Chair Anchor (with J-stake)</v>
          </cell>
          <cell r="M224" t="str">
            <v>Black</v>
          </cell>
          <cell r="N224" t="str">
            <v>J-Stake (Silver)</v>
          </cell>
          <cell r="O224" t="str">
            <v>AT</v>
          </cell>
          <cell r="P224">
            <v>1.27</v>
          </cell>
          <cell r="Q224">
            <v>0.28999999999999998</v>
          </cell>
          <cell r="R224">
            <v>0.1925</v>
          </cell>
          <cell r="S224">
            <v>1.7524999999999999</v>
          </cell>
          <cell r="T224">
            <v>1.9</v>
          </cell>
          <cell r="U224">
            <v>1.9</v>
          </cell>
          <cell r="V224">
            <v>1.27</v>
          </cell>
          <cell r="W224">
            <v>0.38</v>
          </cell>
          <cell r="Y224">
            <v>0.18</v>
          </cell>
          <cell r="Z224">
            <v>1.8299999999999998</v>
          </cell>
          <cell r="AA224">
            <v>2</v>
          </cell>
          <cell r="AB224">
            <v>5.2631578947368363E-2</v>
          </cell>
          <cell r="AC224">
            <v>1.4224000000000001</v>
          </cell>
          <cell r="AD224">
            <v>0.39800000000000002</v>
          </cell>
          <cell r="AF224">
            <v>0.36</v>
          </cell>
          <cell r="AG224">
            <v>2.1804000000000001</v>
          </cell>
          <cell r="AH224">
            <v>2.4</v>
          </cell>
          <cell r="AI224">
            <v>0.19999999999999996</v>
          </cell>
          <cell r="AJ224">
            <v>3</v>
          </cell>
          <cell r="AK224">
            <v>0.39</v>
          </cell>
          <cell r="AL224">
            <v>3</v>
          </cell>
          <cell r="AM224">
            <v>0.41583333333333339</v>
          </cell>
          <cell r="AN224">
            <v>0</v>
          </cell>
          <cell r="AO224">
            <v>3.5</v>
          </cell>
          <cell r="AP224">
            <v>0.37702857142857138</v>
          </cell>
          <cell r="AQ224">
            <v>3</v>
          </cell>
          <cell r="AR224">
            <v>0.39</v>
          </cell>
          <cell r="AS224">
            <v>0.1428571428571429</v>
          </cell>
        </row>
        <row r="225">
          <cell r="C225">
            <v>11455</v>
          </cell>
          <cell r="D225">
            <v>8809668415704</v>
          </cell>
          <cell r="E225" t="str">
            <v>Acc'y</v>
          </cell>
          <cell r="F225" t="str">
            <v>Common</v>
          </cell>
          <cell r="G225" t="str">
            <v>VN</v>
          </cell>
          <cell r="H225" t="str">
            <v>All</v>
          </cell>
          <cell r="I225" t="str">
            <v>S22</v>
          </cell>
          <cell r="J225" t="str">
            <v>All</v>
          </cell>
          <cell r="K225" t="str">
            <v>O</v>
          </cell>
          <cell r="L225" t="str">
            <v>Saddle Bag</v>
          </cell>
          <cell r="M225" t="str">
            <v>Black</v>
          </cell>
          <cell r="N225" t="str">
            <v>x</v>
          </cell>
          <cell r="O225" t="str">
            <v>AT</v>
          </cell>
          <cell r="P225">
            <v>3.92</v>
          </cell>
          <cell r="Q225">
            <v>0</v>
          </cell>
          <cell r="R225">
            <v>0.18</v>
          </cell>
          <cell r="S225">
            <v>4.0999999999999996</v>
          </cell>
          <cell r="T225">
            <v>4.4000000000000004</v>
          </cell>
          <cell r="U225">
            <v>4.4000000000000004</v>
          </cell>
          <cell r="V225">
            <v>3.92</v>
          </cell>
          <cell r="W225">
            <v>0</v>
          </cell>
          <cell r="Y225">
            <v>0.18</v>
          </cell>
          <cell r="Z225">
            <v>4.0999999999999996</v>
          </cell>
          <cell r="AA225">
            <v>4.4000000000000004</v>
          </cell>
          <cell r="AB225">
            <v>0</v>
          </cell>
          <cell r="AC225">
            <v>4.5863999999999994</v>
          </cell>
          <cell r="AF225">
            <v>0.36</v>
          </cell>
          <cell r="AG225">
            <v>4.9463999999999997</v>
          </cell>
          <cell r="AH225">
            <v>5.3</v>
          </cell>
          <cell r="AI225">
            <v>0.20454545454545436</v>
          </cell>
          <cell r="AJ225">
            <v>5.9</v>
          </cell>
          <cell r="AK225">
            <v>0.30508474576271194</v>
          </cell>
          <cell r="AL225">
            <v>5.9</v>
          </cell>
          <cell r="AM225">
            <v>0.30508474576271194</v>
          </cell>
          <cell r="AN225">
            <v>0</v>
          </cell>
          <cell r="AO225">
            <v>7</v>
          </cell>
          <cell r="AP225">
            <v>0.29337142857142862</v>
          </cell>
          <cell r="AQ225">
            <v>5.9</v>
          </cell>
          <cell r="AR225">
            <v>0.30508474576271194</v>
          </cell>
          <cell r="AS225">
            <v>0.15714285714285714</v>
          </cell>
        </row>
        <row r="226">
          <cell r="C226">
            <v>11451</v>
          </cell>
          <cell r="D226">
            <v>8809668415636</v>
          </cell>
          <cell r="E226" t="str">
            <v>Acc'y</v>
          </cell>
          <cell r="F226" t="str">
            <v>Common</v>
          </cell>
          <cell r="G226" t="str">
            <v>VN</v>
          </cell>
          <cell r="H226" t="str">
            <v>All</v>
          </cell>
          <cell r="I226" t="str">
            <v>S22</v>
          </cell>
          <cell r="J226" t="str">
            <v>All</v>
          </cell>
          <cell r="K226" t="str">
            <v>O</v>
          </cell>
          <cell r="L226" t="str">
            <v>Helinox Sling</v>
          </cell>
          <cell r="M226" t="str">
            <v>Black</v>
          </cell>
          <cell r="N226" t="str">
            <v>x</v>
          </cell>
          <cell r="O226" t="str">
            <v>AT</v>
          </cell>
          <cell r="P226">
            <v>6.6</v>
          </cell>
          <cell r="Q226">
            <v>0</v>
          </cell>
          <cell r="R226">
            <v>0.18</v>
          </cell>
          <cell r="S226">
            <v>6.7799999999999994</v>
          </cell>
          <cell r="T226">
            <v>7.3</v>
          </cell>
          <cell r="U226">
            <v>7.7</v>
          </cell>
          <cell r="V226">
            <v>6.6</v>
          </cell>
          <cell r="W226">
            <v>0</v>
          </cell>
          <cell r="Y226">
            <v>0.18</v>
          </cell>
          <cell r="Z226">
            <v>6.7799999999999994</v>
          </cell>
          <cell r="AA226">
            <v>7.3</v>
          </cell>
          <cell r="AB226">
            <v>0</v>
          </cell>
          <cell r="AC226">
            <v>7.7219999999999995</v>
          </cell>
          <cell r="AF226">
            <v>0.36</v>
          </cell>
          <cell r="AG226">
            <v>8.081999999999999</v>
          </cell>
          <cell r="AH226">
            <v>8.6999999999999993</v>
          </cell>
          <cell r="AI226">
            <v>0.1917808219178081</v>
          </cell>
          <cell r="AJ226">
            <v>10.1</v>
          </cell>
          <cell r="AK226">
            <v>0.32871287128712878</v>
          </cell>
          <cell r="AL226">
            <v>10.1</v>
          </cell>
          <cell r="AM226">
            <v>0.32871287128712878</v>
          </cell>
          <cell r="AN226">
            <v>0</v>
          </cell>
          <cell r="AO226">
            <v>11.5</v>
          </cell>
          <cell r="AP226">
            <v>0.29721739130434788</v>
          </cell>
          <cell r="AQ226">
            <v>10.1</v>
          </cell>
          <cell r="AR226">
            <v>0.32871287128712878</v>
          </cell>
          <cell r="AS226">
            <v>0.12173913043478268</v>
          </cell>
        </row>
        <row r="227">
          <cell r="C227">
            <v>12821</v>
          </cell>
          <cell r="D227">
            <v>8809759232463</v>
          </cell>
          <cell r="E227" t="str">
            <v>Acc'y</v>
          </cell>
          <cell r="F227" t="str">
            <v>Outdoor</v>
          </cell>
          <cell r="G227" t="str">
            <v>VN</v>
          </cell>
          <cell r="H227" t="str">
            <v>All</v>
          </cell>
          <cell r="I227" t="str">
            <v>S22</v>
          </cell>
          <cell r="J227" t="str">
            <v>All</v>
          </cell>
          <cell r="K227" t="str">
            <v>O</v>
          </cell>
          <cell r="L227" t="str">
            <v>Classic Duffle S (Classic Tote)</v>
          </cell>
          <cell r="M227" t="str">
            <v>Black</v>
          </cell>
          <cell r="N227" t="str">
            <v>X</v>
          </cell>
          <cell r="O227" t="str">
            <v>AT</v>
          </cell>
          <cell r="V227">
            <v>17.809999999999999</v>
          </cell>
          <cell r="W227">
            <v>0</v>
          </cell>
          <cell r="Y227">
            <v>4.8000000000000001E-2</v>
          </cell>
          <cell r="Z227">
            <v>17.857999999999997</v>
          </cell>
          <cell r="AA227">
            <v>19.3</v>
          </cell>
          <cell r="AC227">
            <v>20.837699999999998</v>
          </cell>
          <cell r="AF227">
            <v>9.6000000000000002E-2</v>
          </cell>
          <cell r="AG227">
            <v>20.933699999999998</v>
          </cell>
          <cell r="AH227">
            <v>22.6</v>
          </cell>
          <cell r="AI227">
            <v>0.17098445595854916</v>
          </cell>
          <cell r="AJ227">
            <v>28</v>
          </cell>
          <cell r="AK227">
            <v>0.36221428571428582</v>
          </cell>
          <cell r="AO227">
            <v>32</v>
          </cell>
          <cell r="AP227">
            <v>0.34582187500000006</v>
          </cell>
          <cell r="AQ227">
            <v>28</v>
          </cell>
          <cell r="AR227">
            <v>0.36221428571428582</v>
          </cell>
          <cell r="AS227">
            <v>0.125</v>
          </cell>
        </row>
        <row r="228">
          <cell r="C228">
            <v>12822</v>
          </cell>
          <cell r="D228">
            <v>8809759233231</v>
          </cell>
          <cell r="E228" t="str">
            <v>Acc'y</v>
          </cell>
          <cell r="F228" t="str">
            <v>Outdoor</v>
          </cell>
          <cell r="G228" t="str">
            <v>VN</v>
          </cell>
          <cell r="H228" t="str">
            <v>All</v>
          </cell>
          <cell r="I228" t="str">
            <v>S22</v>
          </cell>
          <cell r="J228" t="str">
            <v>All</v>
          </cell>
          <cell r="K228" t="str">
            <v>O</v>
          </cell>
          <cell r="L228" t="str">
            <v>Classic Duffle S (Classic Tote)</v>
          </cell>
          <cell r="M228" t="str">
            <v>Blue Bandanna Quilt</v>
          </cell>
          <cell r="N228" t="str">
            <v>X</v>
          </cell>
          <cell r="O228" t="str">
            <v>AT</v>
          </cell>
          <cell r="V228">
            <v>19.260000000000002</v>
          </cell>
          <cell r="W228">
            <v>0</v>
          </cell>
          <cell r="Y228">
            <v>4.8000000000000001E-2</v>
          </cell>
          <cell r="Z228">
            <v>19.308</v>
          </cell>
          <cell r="AA228">
            <v>20.9</v>
          </cell>
          <cell r="AC228">
            <v>22.534200000000002</v>
          </cell>
          <cell r="AF228">
            <v>9.6000000000000002E-2</v>
          </cell>
          <cell r="AG228">
            <v>22.630200000000002</v>
          </cell>
          <cell r="AH228">
            <v>24.4</v>
          </cell>
          <cell r="AI228">
            <v>0.16746411483253598</v>
          </cell>
          <cell r="AJ228">
            <v>28</v>
          </cell>
          <cell r="AK228">
            <v>0.31042857142857139</v>
          </cell>
          <cell r="AO228">
            <v>32</v>
          </cell>
          <cell r="AP228">
            <v>0.29280624999999993</v>
          </cell>
          <cell r="AQ228">
            <v>28</v>
          </cell>
          <cell r="AR228">
            <v>0.31042857142857139</v>
          </cell>
          <cell r="AS228">
            <v>0.125</v>
          </cell>
        </row>
        <row r="229">
          <cell r="C229">
            <v>12825</v>
          </cell>
          <cell r="D229">
            <v>8809759233408</v>
          </cell>
          <cell r="E229" t="str">
            <v>Acc'y</v>
          </cell>
          <cell r="F229" t="str">
            <v>Outdoor</v>
          </cell>
          <cell r="G229" t="str">
            <v>VN</v>
          </cell>
          <cell r="H229" t="str">
            <v>All</v>
          </cell>
          <cell r="I229" t="str">
            <v>S22</v>
          </cell>
          <cell r="J229" t="str">
            <v>Drop</v>
          </cell>
          <cell r="K229" t="str">
            <v>X</v>
          </cell>
          <cell r="L229" t="str">
            <v>Classic Duffle S (Classic Tote)</v>
          </cell>
          <cell r="M229" t="str">
            <v>Coyote Tan</v>
          </cell>
          <cell r="N229" t="str">
            <v>X</v>
          </cell>
          <cell r="O229" t="str">
            <v>AT</v>
          </cell>
          <cell r="V229">
            <v>17.809999999999999</v>
          </cell>
          <cell r="W229">
            <v>0</v>
          </cell>
          <cell r="Y229">
            <v>4.8000000000000001E-2</v>
          </cell>
          <cell r="Z229">
            <v>17.857999999999997</v>
          </cell>
          <cell r="AA229">
            <v>19.3</v>
          </cell>
          <cell r="AJ229">
            <v>28</v>
          </cell>
          <cell r="AK229">
            <v>0.36221428571428582</v>
          </cell>
        </row>
        <row r="230">
          <cell r="C230">
            <v>12842</v>
          </cell>
          <cell r="D230">
            <v>8809837840979</v>
          </cell>
          <cell r="E230" t="str">
            <v>Acc'y</v>
          </cell>
          <cell r="F230" t="str">
            <v>Outdoor</v>
          </cell>
          <cell r="G230" t="str">
            <v>VN</v>
          </cell>
          <cell r="H230" t="str">
            <v>All</v>
          </cell>
          <cell r="I230" t="str">
            <v>S23</v>
          </cell>
          <cell r="J230" t="str">
            <v>All</v>
          </cell>
          <cell r="K230" t="str">
            <v>O</v>
          </cell>
          <cell r="L230" t="str">
            <v>Classic Duffle S (Classic Tote)</v>
          </cell>
          <cell r="M230" t="str">
            <v>Rainbow Bandanna Quilt</v>
          </cell>
          <cell r="N230" t="str">
            <v>X</v>
          </cell>
          <cell r="O230" t="str">
            <v>AT</v>
          </cell>
          <cell r="AC230">
            <v>22.53</v>
          </cell>
          <cell r="AF230">
            <v>9.6000000000000002E-2</v>
          </cell>
          <cell r="AG230">
            <v>22.626000000000001</v>
          </cell>
          <cell r="AH230">
            <v>24.4</v>
          </cell>
          <cell r="AO230">
            <v>32</v>
          </cell>
          <cell r="AP230">
            <v>0.29293749999999996</v>
          </cell>
        </row>
        <row r="231">
          <cell r="C231" t="str">
            <v>15902R1</v>
          </cell>
          <cell r="D231">
            <v>8809759232531</v>
          </cell>
          <cell r="E231" t="str">
            <v>Acc'y</v>
          </cell>
          <cell r="F231" t="str">
            <v>Outdoor</v>
          </cell>
          <cell r="G231" t="str">
            <v>VN</v>
          </cell>
          <cell r="H231" t="str">
            <v>All</v>
          </cell>
          <cell r="I231" t="str">
            <v>S22</v>
          </cell>
          <cell r="J231" t="str">
            <v>All</v>
          </cell>
          <cell r="K231" t="str">
            <v>O</v>
          </cell>
          <cell r="L231" t="str">
            <v>Insulated Cot One Pad (No Frame)_R1</v>
          </cell>
          <cell r="M231" t="str">
            <v>Black</v>
          </cell>
          <cell r="N231" t="str">
            <v>X</v>
          </cell>
          <cell r="O231" t="str">
            <v>AT</v>
          </cell>
          <cell r="P231">
            <v>42.02</v>
          </cell>
          <cell r="Q231">
            <v>0</v>
          </cell>
          <cell r="R231">
            <v>0.36</v>
          </cell>
          <cell r="S231">
            <v>42.38</v>
          </cell>
          <cell r="T231">
            <v>45.8</v>
          </cell>
          <cell r="U231">
            <v>45.8</v>
          </cell>
          <cell r="V231">
            <v>40.75</v>
          </cell>
          <cell r="W231">
            <v>3.73</v>
          </cell>
          <cell r="Y231">
            <v>0.32700000000000001</v>
          </cell>
          <cell r="Z231">
            <v>44.806999999999995</v>
          </cell>
          <cell r="AA231">
            <v>48.4</v>
          </cell>
          <cell r="AB231">
            <v>5.6768558951965087E-2</v>
          </cell>
          <cell r="AC231">
            <v>48.952800000000003</v>
          </cell>
          <cell r="AF231">
            <v>0.65400000000000003</v>
          </cell>
          <cell r="AG231">
            <v>49.606800000000007</v>
          </cell>
          <cell r="AH231">
            <v>53.6</v>
          </cell>
          <cell r="AI231">
            <v>0.10743801652892571</v>
          </cell>
          <cell r="AJ231">
            <v>67.900000000000006</v>
          </cell>
          <cell r="AK231">
            <v>0.34010309278350526</v>
          </cell>
          <cell r="AL231">
            <v>67.900000000000006</v>
          </cell>
          <cell r="AM231">
            <v>0.37584683357879234</v>
          </cell>
          <cell r="AN231">
            <v>0</v>
          </cell>
          <cell r="AO231">
            <v>75</v>
          </cell>
          <cell r="AP231">
            <v>0.33857599999999988</v>
          </cell>
          <cell r="AQ231">
            <v>67.900000000000006</v>
          </cell>
          <cell r="AR231">
            <v>0.34010309278350526</v>
          </cell>
          <cell r="AS231">
            <v>9.4666666666666566E-2</v>
          </cell>
        </row>
        <row r="232">
          <cell r="C232">
            <v>12783</v>
          </cell>
          <cell r="D232">
            <v>8809272092490</v>
          </cell>
          <cell r="E232" t="str">
            <v>Acc'y</v>
          </cell>
          <cell r="F232" t="str">
            <v>Common</v>
          </cell>
          <cell r="G232" t="str">
            <v>KR</v>
          </cell>
          <cell r="H232" t="str">
            <v>All</v>
          </cell>
          <cell r="I232" t="str">
            <v>S22</v>
          </cell>
          <cell r="J232" t="str">
            <v>All</v>
          </cell>
          <cell r="K232" t="str">
            <v>O</v>
          </cell>
          <cell r="L232" t="str">
            <v xml:space="preserve"> Ball Feet 45mm (for chair one)</v>
          </cell>
          <cell r="M232" t="str">
            <v>All Black</v>
          </cell>
          <cell r="N232" t="str">
            <v>x</v>
          </cell>
          <cell r="O232" t="str">
            <v>외주가공</v>
          </cell>
          <cell r="P232">
            <v>5.28</v>
          </cell>
          <cell r="Q232">
            <v>0</v>
          </cell>
          <cell r="R232">
            <v>0.6</v>
          </cell>
          <cell r="S232">
            <v>5.88</v>
          </cell>
          <cell r="T232">
            <v>6.4</v>
          </cell>
          <cell r="U232">
            <v>6.3</v>
          </cell>
          <cell r="V232">
            <v>5.28</v>
          </cell>
          <cell r="W232">
            <v>0</v>
          </cell>
          <cell r="Y232">
            <v>0.6</v>
          </cell>
          <cell r="Z232">
            <v>5.88</v>
          </cell>
          <cell r="AA232">
            <v>6.4</v>
          </cell>
          <cell r="AB232">
            <v>0</v>
          </cell>
          <cell r="AC232">
            <v>6.4270000000000005</v>
          </cell>
          <cell r="AF232">
            <v>0.29659999999999997</v>
          </cell>
          <cell r="AG232">
            <v>6.7236000000000002</v>
          </cell>
          <cell r="AH232">
            <v>7.3</v>
          </cell>
          <cell r="AI232">
            <v>0.140625</v>
          </cell>
          <cell r="AJ232">
            <v>11</v>
          </cell>
          <cell r="AK232">
            <v>0.46545454545454545</v>
          </cell>
          <cell r="AL232">
            <v>11</v>
          </cell>
          <cell r="AM232">
            <v>0.46545454545454545</v>
          </cell>
          <cell r="AN232">
            <v>0</v>
          </cell>
          <cell r="AO232">
            <v>13</v>
          </cell>
          <cell r="AP232">
            <v>0.48280000000000001</v>
          </cell>
          <cell r="AQ232">
            <v>11</v>
          </cell>
          <cell r="AR232">
            <v>0.46545454545454545</v>
          </cell>
          <cell r="AS232">
            <v>0.15384615384615385</v>
          </cell>
        </row>
        <row r="233">
          <cell r="C233">
            <v>12784</v>
          </cell>
          <cell r="D233">
            <v>8809272092506</v>
          </cell>
          <cell r="E233" t="str">
            <v>Acc'y</v>
          </cell>
          <cell r="F233" t="str">
            <v>Common</v>
          </cell>
          <cell r="G233" t="str">
            <v>KR</v>
          </cell>
          <cell r="H233" t="str">
            <v>All</v>
          </cell>
          <cell r="I233" t="str">
            <v>S22</v>
          </cell>
          <cell r="J233" t="str">
            <v>All</v>
          </cell>
          <cell r="K233" t="str">
            <v>O</v>
          </cell>
          <cell r="L233" t="str">
            <v>Ball Feet 55mm (for sunset/camp)</v>
          </cell>
          <cell r="M233" t="str">
            <v>All Black</v>
          </cell>
          <cell r="N233" t="str">
            <v>x</v>
          </cell>
          <cell r="O233" t="str">
            <v>외주가공</v>
          </cell>
          <cell r="P233">
            <v>6.24</v>
          </cell>
          <cell r="Q233">
            <v>0</v>
          </cell>
          <cell r="R233">
            <v>0.6</v>
          </cell>
          <cell r="S233">
            <v>6.84</v>
          </cell>
          <cell r="T233">
            <v>7.4</v>
          </cell>
          <cell r="U233">
            <v>7.4</v>
          </cell>
          <cell r="V233">
            <v>6.24</v>
          </cell>
          <cell r="W233">
            <v>0</v>
          </cell>
          <cell r="Y233">
            <v>0.6</v>
          </cell>
          <cell r="Z233">
            <v>6.84</v>
          </cell>
          <cell r="AA233">
            <v>7.4</v>
          </cell>
          <cell r="AB233">
            <v>0</v>
          </cell>
          <cell r="AC233">
            <v>7.5470000000000006</v>
          </cell>
          <cell r="AF233">
            <v>0.2974</v>
          </cell>
          <cell r="AG233">
            <v>7.8444000000000003</v>
          </cell>
          <cell r="AH233">
            <v>8.5</v>
          </cell>
          <cell r="AI233">
            <v>0.14864864864864868</v>
          </cell>
          <cell r="AJ233">
            <v>12</v>
          </cell>
          <cell r="AK233">
            <v>0.43000000000000005</v>
          </cell>
          <cell r="AL233">
            <v>12</v>
          </cell>
          <cell r="AM233">
            <v>0.43000000000000005</v>
          </cell>
          <cell r="AN233">
            <v>0</v>
          </cell>
          <cell r="AO233">
            <v>15</v>
          </cell>
          <cell r="AP233">
            <v>0.47704000000000002</v>
          </cell>
          <cell r="AQ233">
            <v>12</v>
          </cell>
          <cell r="AR233">
            <v>0.43000000000000005</v>
          </cell>
          <cell r="AS233">
            <v>0.19999999999999996</v>
          </cell>
        </row>
        <row r="234">
          <cell r="C234">
            <v>12792</v>
          </cell>
          <cell r="D234">
            <v>8809584131955</v>
          </cell>
          <cell r="E234" t="str">
            <v>Acc'y</v>
          </cell>
          <cell r="F234" t="str">
            <v>Common</v>
          </cell>
          <cell r="G234" t="str">
            <v>CN</v>
          </cell>
          <cell r="H234" t="str">
            <v>All</v>
          </cell>
          <cell r="I234" t="str">
            <v>S22</v>
          </cell>
          <cell r="J234" t="str">
            <v>All</v>
          </cell>
          <cell r="K234" t="str">
            <v>O</v>
          </cell>
          <cell r="L234" t="str">
            <v>Vibram Ball Feet 45mm</v>
          </cell>
          <cell r="M234" t="str">
            <v>Black</v>
          </cell>
          <cell r="N234" t="str">
            <v>x</v>
          </cell>
          <cell r="O234" t="str">
            <v>외주가공</v>
          </cell>
          <cell r="P234">
            <v>7.01</v>
          </cell>
          <cell r="Q234">
            <v>0</v>
          </cell>
          <cell r="R234">
            <v>0.6</v>
          </cell>
          <cell r="S234">
            <v>7.6099999999999994</v>
          </cell>
          <cell r="T234">
            <v>8.1999999999999993</v>
          </cell>
          <cell r="U234">
            <v>8.1999999999999993</v>
          </cell>
          <cell r="V234">
            <v>1.85</v>
          </cell>
          <cell r="W234">
            <v>5.16</v>
          </cell>
          <cell r="Y234">
            <v>0.6</v>
          </cell>
          <cell r="Z234">
            <v>7.6099999999999994</v>
          </cell>
          <cell r="AA234">
            <v>8.1999999999999993</v>
          </cell>
          <cell r="AB234">
            <v>0</v>
          </cell>
          <cell r="AC234">
            <v>9.1914999999999996</v>
          </cell>
          <cell r="AF234">
            <v>0.3468</v>
          </cell>
          <cell r="AG234">
            <v>9.5382999999999996</v>
          </cell>
          <cell r="AH234">
            <v>10.3</v>
          </cell>
          <cell r="AI234">
            <v>0.25609756097560998</v>
          </cell>
          <cell r="AJ234">
            <v>11.5</v>
          </cell>
          <cell r="AK234">
            <v>0.33826086956521739</v>
          </cell>
          <cell r="AL234">
            <v>11.5</v>
          </cell>
          <cell r="AM234">
            <v>0.33826086956521739</v>
          </cell>
          <cell r="AN234">
            <v>0</v>
          </cell>
          <cell r="AO234">
            <v>15</v>
          </cell>
          <cell r="AP234">
            <v>0.3641133333333334</v>
          </cell>
          <cell r="AQ234">
            <v>11.5</v>
          </cell>
          <cell r="AR234">
            <v>0.33826086956521739</v>
          </cell>
          <cell r="AS234">
            <v>0.23333333333333328</v>
          </cell>
        </row>
        <row r="235">
          <cell r="C235">
            <v>12789</v>
          </cell>
          <cell r="D235">
            <v>8809584131924</v>
          </cell>
          <cell r="E235" t="str">
            <v>Acc'y</v>
          </cell>
          <cell r="F235" t="str">
            <v>Common</v>
          </cell>
          <cell r="G235" t="str">
            <v>CN</v>
          </cell>
          <cell r="H235" t="str">
            <v>All</v>
          </cell>
          <cell r="I235" t="str">
            <v>S22</v>
          </cell>
          <cell r="J235" t="str">
            <v>All</v>
          </cell>
          <cell r="K235" t="str">
            <v>O</v>
          </cell>
          <cell r="L235" t="str">
            <v>Vibram Ball Feet 45mm</v>
          </cell>
          <cell r="M235" t="str">
            <v>Grey</v>
          </cell>
          <cell r="N235" t="str">
            <v>x</v>
          </cell>
          <cell r="O235" t="str">
            <v>외주가공</v>
          </cell>
          <cell r="P235">
            <v>7.01</v>
          </cell>
          <cell r="Q235">
            <v>0</v>
          </cell>
          <cell r="R235">
            <v>0.6</v>
          </cell>
          <cell r="S235">
            <v>7.6099999999999994</v>
          </cell>
          <cell r="T235">
            <v>8.1999999999999993</v>
          </cell>
          <cell r="U235">
            <v>8.1999999999999993</v>
          </cell>
          <cell r="V235">
            <v>1.85</v>
          </cell>
          <cell r="W235">
            <v>5.16</v>
          </cell>
          <cell r="Y235">
            <v>0.6</v>
          </cell>
          <cell r="Z235">
            <v>7.6099999999999994</v>
          </cell>
          <cell r="AA235">
            <v>8.1999999999999993</v>
          </cell>
          <cell r="AB235">
            <v>0</v>
          </cell>
          <cell r="AC235">
            <v>9.1914999999999996</v>
          </cell>
          <cell r="AF235">
            <v>0.3468</v>
          </cell>
          <cell r="AG235">
            <v>9.5382999999999996</v>
          </cell>
          <cell r="AH235">
            <v>10.3</v>
          </cell>
          <cell r="AI235">
            <v>0.25609756097560998</v>
          </cell>
          <cell r="AJ235">
            <v>11.5</v>
          </cell>
          <cell r="AK235">
            <v>0.33826086956521739</v>
          </cell>
          <cell r="AL235">
            <v>11.5</v>
          </cell>
          <cell r="AM235">
            <v>0.33826086956521739</v>
          </cell>
          <cell r="AN235">
            <v>0</v>
          </cell>
          <cell r="AO235">
            <v>15</v>
          </cell>
          <cell r="AP235">
            <v>0.3641133333333334</v>
          </cell>
          <cell r="AQ235">
            <v>11.5</v>
          </cell>
          <cell r="AR235">
            <v>0.33826086956521739</v>
          </cell>
          <cell r="AS235">
            <v>0.23333333333333328</v>
          </cell>
        </row>
        <row r="236">
          <cell r="C236">
            <v>12790</v>
          </cell>
          <cell r="D236">
            <v>8809584131931</v>
          </cell>
          <cell r="E236" t="str">
            <v>Acc'y</v>
          </cell>
          <cell r="F236" t="str">
            <v>Common</v>
          </cell>
          <cell r="G236" t="str">
            <v>CN</v>
          </cell>
          <cell r="H236" t="str">
            <v>All</v>
          </cell>
          <cell r="I236" t="str">
            <v>S22</v>
          </cell>
          <cell r="J236" t="str">
            <v>All</v>
          </cell>
          <cell r="K236" t="str">
            <v>O</v>
          </cell>
          <cell r="L236" t="str">
            <v>Vibram Ball Feet 45mm</v>
          </cell>
          <cell r="M236" t="str">
            <v>Coyote Tan</v>
          </cell>
          <cell r="N236" t="str">
            <v>x</v>
          </cell>
          <cell r="O236" t="str">
            <v>외주가공</v>
          </cell>
          <cell r="P236">
            <v>7.01</v>
          </cell>
          <cell r="Q236">
            <v>0</v>
          </cell>
          <cell r="R236">
            <v>0.6</v>
          </cell>
          <cell r="S236">
            <v>7.6099999999999994</v>
          </cell>
          <cell r="T236">
            <v>8.1999999999999993</v>
          </cell>
          <cell r="U236">
            <v>8.1999999999999993</v>
          </cell>
          <cell r="V236">
            <v>1.85</v>
          </cell>
          <cell r="W236">
            <v>5.16</v>
          </cell>
          <cell r="Y236">
            <v>0.6</v>
          </cell>
          <cell r="Z236">
            <v>7.6099999999999994</v>
          </cell>
          <cell r="AA236">
            <v>8.1999999999999993</v>
          </cell>
          <cell r="AB236">
            <v>0</v>
          </cell>
          <cell r="AC236">
            <v>9.1914999999999996</v>
          </cell>
          <cell r="AF236">
            <v>0.3468</v>
          </cell>
          <cell r="AG236">
            <v>9.5382999999999996</v>
          </cell>
          <cell r="AH236">
            <v>10.3</v>
          </cell>
          <cell r="AI236">
            <v>0.25609756097560998</v>
          </cell>
          <cell r="AJ236">
            <v>11.5</v>
          </cell>
          <cell r="AK236">
            <v>0.33826086956521739</v>
          </cell>
          <cell r="AL236">
            <v>11.5</v>
          </cell>
          <cell r="AM236">
            <v>0.33826086956521739</v>
          </cell>
          <cell r="AN236">
            <v>0</v>
          </cell>
          <cell r="AO236">
            <v>15</v>
          </cell>
          <cell r="AP236">
            <v>0.3641133333333334</v>
          </cell>
          <cell r="AQ236">
            <v>11.5</v>
          </cell>
          <cell r="AR236">
            <v>0.33826086956521739</v>
          </cell>
          <cell r="AS236">
            <v>0.23333333333333328</v>
          </cell>
        </row>
        <row r="237">
          <cell r="C237">
            <v>12788</v>
          </cell>
          <cell r="D237">
            <v>8809584131917</v>
          </cell>
          <cell r="E237" t="str">
            <v>Acc'y</v>
          </cell>
          <cell r="F237" t="str">
            <v>Common</v>
          </cell>
          <cell r="G237" t="str">
            <v>CN</v>
          </cell>
          <cell r="H237" t="str">
            <v>All</v>
          </cell>
          <cell r="I237" t="str">
            <v>S22</v>
          </cell>
          <cell r="J237" t="str">
            <v>All</v>
          </cell>
          <cell r="K237" t="str">
            <v>O</v>
          </cell>
          <cell r="L237" t="str">
            <v>Vibram Ball Feet 45mm</v>
          </cell>
          <cell r="M237" t="str">
            <v>O. Blue</v>
          </cell>
          <cell r="N237" t="str">
            <v>x</v>
          </cell>
          <cell r="O237" t="str">
            <v>외주가공</v>
          </cell>
          <cell r="P237">
            <v>7.01</v>
          </cell>
          <cell r="Q237">
            <v>0</v>
          </cell>
          <cell r="R237">
            <v>0.6</v>
          </cell>
          <cell r="S237">
            <v>7.6099999999999994</v>
          </cell>
          <cell r="T237">
            <v>8.1999999999999993</v>
          </cell>
          <cell r="U237">
            <v>8.1999999999999993</v>
          </cell>
          <cell r="V237">
            <v>1.85</v>
          </cell>
          <cell r="W237">
            <v>5.16</v>
          </cell>
          <cell r="Y237">
            <v>0.6</v>
          </cell>
          <cell r="Z237">
            <v>7.6099999999999994</v>
          </cell>
          <cell r="AA237">
            <v>8.1999999999999993</v>
          </cell>
          <cell r="AB237">
            <v>0</v>
          </cell>
          <cell r="AC237">
            <v>9.1914999999999996</v>
          </cell>
          <cell r="AF237">
            <v>0.3468</v>
          </cell>
          <cell r="AG237">
            <v>9.5382999999999996</v>
          </cell>
          <cell r="AH237">
            <v>10.3</v>
          </cell>
          <cell r="AI237">
            <v>0.25609756097560998</v>
          </cell>
          <cell r="AJ237">
            <v>11.5</v>
          </cell>
          <cell r="AK237">
            <v>0.33826086956521739</v>
          </cell>
          <cell r="AL237">
            <v>11.5</v>
          </cell>
          <cell r="AM237">
            <v>0.33826086956521739</v>
          </cell>
          <cell r="AN237">
            <v>0</v>
          </cell>
          <cell r="AO237">
            <v>15</v>
          </cell>
          <cell r="AP237">
            <v>0.3641133333333334</v>
          </cell>
          <cell r="AQ237">
            <v>11.5</v>
          </cell>
          <cell r="AR237">
            <v>0.33826086956521739</v>
          </cell>
          <cell r="AS237">
            <v>0.23333333333333328</v>
          </cell>
        </row>
        <row r="238">
          <cell r="C238">
            <v>12791</v>
          </cell>
          <cell r="D238">
            <v>8809584131948</v>
          </cell>
          <cell r="E238" t="str">
            <v>Acc'y</v>
          </cell>
          <cell r="F238" t="str">
            <v>Common</v>
          </cell>
          <cell r="G238" t="str">
            <v>CN</v>
          </cell>
          <cell r="H238" t="str">
            <v>All</v>
          </cell>
          <cell r="I238" t="str">
            <v>S22</v>
          </cell>
          <cell r="J238" t="str">
            <v>All</v>
          </cell>
          <cell r="K238" t="str">
            <v>O</v>
          </cell>
          <cell r="L238" t="str">
            <v>Vibram Ball Feet 45mm</v>
          </cell>
          <cell r="M238" t="str">
            <v>Field Camo</v>
          </cell>
          <cell r="N238" t="str">
            <v>x</v>
          </cell>
          <cell r="O238" t="str">
            <v>외주가공</v>
          </cell>
          <cell r="P238">
            <v>7.01</v>
          </cell>
          <cell r="Q238">
            <v>0</v>
          </cell>
          <cell r="R238">
            <v>0.6</v>
          </cell>
          <cell r="S238">
            <v>7.6099999999999994</v>
          </cell>
          <cell r="T238">
            <v>8.1999999999999993</v>
          </cell>
          <cell r="U238">
            <v>8.1999999999999993</v>
          </cell>
          <cell r="V238">
            <v>1.85</v>
          </cell>
          <cell r="W238">
            <v>5.16</v>
          </cell>
          <cell r="Y238">
            <v>0.6</v>
          </cell>
          <cell r="Z238">
            <v>7.6099999999999994</v>
          </cell>
          <cell r="AA238">
            <v>8.1999999999999993</v>
          </cell>
          <cell r="AB238">
            <v>0</v>
          </cell>
          <cell r="AC238">
            <v>9.1914999999999996</v>
          </cell>
          <cell r="AF238">
            <v>0.3468</v>
          </cell>
          <cell r="AG238">
            <v>9.5382999999999996</v>
          </cell>
          <cell r="AH238">
            <v>10.3</v>
          </cell>
          <cell r="AI238">
            <v>0.25609756097560998</v>
          </cell>
          <cell r="AJ238">
            <v>11.5</v>
          </cell>
          <cell r="AK238">
            <v>0.33826086956521739</v>
          </cell>
          <cell r="AL238">
            <v>11.5</v>
          </cell>
          <cell r="AM238">
            <v>0.33826086956521739</v>
          </cell>
          <cell r="AN238">
            <v>0</v>
          </cell>
          <cell r="AO238">
            <v>15</v>
          </cell>
          <cell r="AP238">
            <v>0.3641133333333334</v>
          </cell>
          <cell r="AQ238">
            <v>11.5</v>
          </cell>
          <cell r="AR238">
            <v>0.33826086956521739</v>
          </cell>
          <cell r="AS238">
            <v>0.23333333333333328</v>
          </cell>
        </row>
        <row r="239">
          <cell r="C239">
            <v>15909</v>
          </cell>
          <cell r="D239">
            <v>8809668410655</v>
          </cell>
          <cell r="E239" t="str">
            <v>Acc'y</v>
          </cell>
          <cell r="F239" t="str">
            <v>Common</v>
          </cell>
          <cell r="G239" t="str">
            <v>CN</v>
          </cell>
          <cell r="H239" t="str">
            <v>All</v>
          </cell>
          <cell r="I239" t="str">
            <v>S22</v>
          </cell>
          <cell r="J239" t="str">
            <v>All</v>
          </cell>
          <cell r="K239" t="str">
            <v>O</v>
          </cell>
          <cell r="L239" t="str">
            <v>Vibram Ball Feet 55mm</v>
          </cell>
          <cell r="M239" t="str">
            <v>Black</v>
          </cell>
          <cell r="N239" t="str">
            <v>X</v>
          </cell>
          <cell r="O239" t="str">
            <v>재고사용</v>
          </cell>
          <cell r="V239">
            <v>1.88</v>
          </cell>
          <cell r="W239">
            <v>6.2</v>
          </cell>
          <cell r="Y239">
            <v>1.3959999999999999</v>
          </cell>
          <cell r="Z239">
            <v>9.4759999999999991</v>
          </cell>
          <cell r="AA239">
            <v>10.199999999999999</v>
          </cell>
          <cell r="AC239">
            <v>10.692600000000001</v>
          </cell>
          <cell r="AF239">
            <v>0.35720000000000002</v>
          </cell>
          <cell r="AG239">
            <v>11.049800000000001</v>
          </cell>
          <cell r="AH239">
            <v>11.9</v>
          </cell>
          <cell r="AI239">
            <v>0.16666666666666674</v>
          </cell>
          <cell r="AJ239">
            <v>14.5</v>
          </cell>
          <cell r="AK239">
            <v>0.34648275862068967</v>
          </cell>
          <cell r="AO239">
            <v>17</v>
          </cell>
          <cell r="AP239">
            <v>0.35001176470588224</v>
          </cell>
          <cell r="AQ239">
            <v>14.5</v>
          </cell>
          <cell r="AR239">
            <v>0.34648275862068967</v>
          </cell>
          <cell r="AS239">
            <v>0.1470588235294118</v>
          </cell>
        </row>
        <row r="240">
          <cell r="C240">
            <v>15910</v>
          </cell>
          <cell r="D240">
            <v>8809668410662</v>
          </cell>
          <cell r="E240" t="str">
            <v>Acc'y</v>
          </cell>
          <cell r="F240" t="str">
            <v>Common</v>
          </cell>
          <cell r="G240" t="str">
            <v>CN</v>
          </cell>
          <cell r="H240" t="str">
            <v>All</v>
          </cell>
          <cell r="I240" t="str">
            <v>S22</v>
          </cell>
          <cell r="J240" t="str">
            <v>All</v>
          </cell>
          <cell r="K240" t="str">
            <v>O</v>
          </cell>
          <cell r="L240" t="str">
            <v>Vibram Ball Feet 55mm</v>
          </cell>
          <cell r="M240" t="str">
            <v>Coyote tan</v>
          </cell>
          <cell r="N240" t="str">
            <v>X</v>
          </cell>
          <cell r="O240" t="str">
            <v>재고사용</v>
          </cell>
          <cell r="V240">
            <v>1.88</v>
          </cell>
          <cell r="W240">
            <v>6.2</v>
          </cell>
          <cell r="Y240">
            <v>1.3959999999999999</v>
          </cell>
          <cell r="Z240">
            <v>9.4759999999999991</v>
          </cell>
          <cell r="AA240">
            <v>10.199999999999999</v>
          </cell>
          <cell r="AC240">
            <v>10.692600000000001</v>
          </cell>
          <cell r="AF240">
            <v>0.35720000000000002</v>
          </cell>
          <cell r="AG240">
            <v>11.049800000000001</v>
          </cell>
          <cell r="AH240">
            <v>11.9</v>
          </cell>
          <cell r="AI240">
            <v>0.16666666666666674</v>
          </cell>
          <cell r="AJ240">
            <v>14.5</v>
          </cell>
          <cell r="AK240">
            <v>0.34648275862068967</v>
          </cell>
          <cell r="AO240">
            <v>17</v>
          </cell>
          <cell r="AP240">
            <v>0.35001176470588224</v>
          </cell>
          <cell r="AQ240">
            <v>14.5</v>
          </cell>
          <cell r="AR240">
            <v>0.34648275862068967</v>
          </cell>
          <cell r="AS240">
            <v>0.1470588235294118</v>
          </cell>
        </row>
        <row r="241">
          <cell r="C241">
            <v>12823</v>
          </cell>
          <cell r="D241">
            <v>8809759233552</v>
          </cell>
          <cell r="E241" t="str">
            <v>Acc'y</v>
          </cell>
          <cell r="F241" t="str">
            <v>Common</v>
          </cell>
          <cell r="G241" t="str">
            <v>CN</v>
          </cell>
          <cell r="H241" t="str">
            <v>All</v>
          </cell>
          <cell r="I241" t="str">
            <v>S22</v>
          </cell>
          <cell r="J241" t="str">
            <v>All</v>
          </cell>
          <cell r="K241" t="str">
            <v>O</v>
          </cell>
          <cell r="L241" t="str">
            <v>Vibram Ball Feet 55mm</v>
          </cell>
          <cell r="M241" t="str">
            <v>O. Blue</v>
          </cell>
          <cell r="N241" t="str">
            <v>X</v>
          </cell>
          <cell r="O241" t="str">
            <v>외주가공</v>
          </cell>
          <cell r="V241">
            <v>1.88</v>
          </cell>
          <cell r="W241">
            <v>6.2</v>
          </cell>
          <cell r="Y241">
            <v>1.3959999999999999</v>
          </cell>
          <cell r="Z241">
            <v>9.4759999999999991</v>
          </cell>
          <cell r="AA241">
            <v>10.199999999999999</v>
          </cell>
          <cell r="AC241">
            <v>10.692600000000001</v>
          </cell>
          <cell r="AF241">
            <v>0.35720000000000002</v>
          </cell>
          <cell r="AG241">
            <v>11.049800000000001</v>
          </cell>
          <cell r="AH241">
            <v>11.9</v>
          </cell>
          <cell r="AI241">
            <v>0.16666666666666674</v>
          </cell>
          <cell r="AJ241">
            <v>14.5</v>
          </cell>
          <cell r="AK241">
            <v>0.34648275862068967</v>
          </cell>
          <cell r="AO241">
            <v>17</v>
          </cell>
          <cell r="AP241">
            <v>0.35001176470588224</v>
          </cell>
          <cell r="AQ241">
            <v>14.5</v>
          </cell>
          <cell r="AR241">
            <v>0.34648275862068967</v>
          </cell>
          <cell r="AS241">
            <v>0.1470588235294118</v>
          </cell>
        </row>
        <row r="242">
          <cell r="C242">
            <v>12751</v>
          </cell>
          <cell r="D242">
            <v>8809272096696</v>
          </cell>
          <cell r="E242" t="str">
            <v>Acc'y</v>
          </cell>
          <cell r="F242" t="str">
            <v>Common</v>
          </cell>
          <cell r="G242" t="str">
            <v>VN</v>
          </cell>
          <cell r="H242" t="str">
            <v>All</v>
          </cell>
          <cell r="I242" t="str">
            <v>S22</v>
          </cell>
          <cell r="J242" t="str">
            <v>All</v>
          </cell>
          <cell r="K242" t="str">
            <v>O</v>
          </cell>
          <cell r="L242" t="str">
            <v>Ground Sheet for chair one</v>
          </cell>
          <cell r="M242" t="str">
            <v>Black</v>
          </cell>
          <cell r="N242" t="str">
            <v>x</v>
          </cell>
          <cell r="O242" t="str">
            <v>Aerotact</v>
          </cell>
          <cell r="P242">
            <v>5.0199999999999996</v>
          </cell>
          <cell r="Q242">
            <v>0</v>
          </cell>
          <cell r="R242">
            <v>0.38</v>
          </cell>
          <cell r="S242">
            <v>5.3999999999999995</v>
          </cell>
          <cell r="T242">
            <v>5.8</v>
          </cell>
          <cell r="U242">
            <v>6.8</v>
          </cell>
          <cell r="V242">
            <v>5.0199999999999996</v>
          </cell>
          <cell r="W242">
            <v>1</v>
          </cell>
          <cell r="Y242">
            <v>0.38</v>
          </cell>
          <cell r="Z242">
            <v>6.3999999999999995</v>
          </cell>
          <cell r="AA242">
            <v>6.9</v>
          </cell>
          <cell r="AB242">
            <v>0.18965517241379315</v>
          </cell>
          <cell r="AC242">
            <v>5.8733999999999993</v>
          </cell>
          <cell r="AE242">
            <v>1.06</v>
          </cell>
          <cell r="AF242">
            <v>0.76</v>
          </cell>
          <cell r="AG242">
            <v>7.6933999999999987</v>
          </cell>
          <cell r="AH242">
            <v>8.3000000000000007</v>
          </cell>
          <cell r="AI242">
            <v>0.20289855072463769</v>
          </cell>
          <cell r="AJ242">
            <v>9.1999999999999993</v>
          </cell>
          <cell r="AK242">
            <v>0.30434782608695654</v>
          </cell>
          <cell r="AL242">
            <v>9.1999999999999993</v>
          </cell>
          <cell r="AM242">
            <v>0.41304347826086962</v>
          </cell>
          <cell r="AN242">
            <v>0</v>
          </cell>
          <cell r="AO242">
            <v>11</v>
          </cell>
          <cell r="AP242">
            <v>0.30060000000000009</v>
          </cell>
          <cell r="AQ242">
            <v>9.1999999999999993</v>
          </cell>
          <cell r="AR242">
            <v>0.30434782608695654</v>
          </cell>
          <cell r="AS242">
            <v>0.16363636363636369</v>
          </cell>
        </row>
        <row r="243">
          <cell r="C243">
            <v>12754</v>
          </cell>
          <cell r="D243">
            <v>8809272097129</v>
          </cell>
          <cell r="E243" t="str">
            <v>Acc'y</v>
          </cell>
          <cell r="F243" t="str">
            <v>Common</v>
          </cell>
          <cell r="G243" t="str">
            <v>VN</v>
          </cell>
          <cell r="H243" t="str">
            <v>All</v>
          </cell>
          <cell r="I243" t="str">
            <v>S22</v>
          </cell>
          <cell r="J243" t="str">
            <v>All</v>
          </cell>
          <cell r="K243" t="str">
            <v>O</v>
          </cell>
          <cell r="L243" t="str">
            <v>Ground Sheet for swivel chair</v>
          </cell>
          <cell r="M243" t="str">
            <v>Black</v>
          </cell>
          <cell r="N243" t="str">
            <v>x</v>
          </cell>
          <cell r="O243" t="str">
            <v>Aerotact</v>
          </cell>
          <cell r="P243">
            <v>4.9400000000000004</v>
          </cell>
          <cell r="Q243">
            <v>0</v>
          </cell>
          <cell r="R243">
            <v>0.38</v>
          </cell>
          <cell r="S243">
            <v>5.32</v>
          </cell>
          <cell r="T243">
            <v>5.7</v>
          </cell>
          <cell r="U243">
            <v>6.4</v>
          </cell>
          <cell r="V243">
            <v>4.9400000000000004</v>
          </cell>
          <cell r="W243">
            <v>1</v>
          </cell>
          <cell r="Y243">
            <v>0.38</v>
          </cell>
          <cell r="Z243">
            <v>6.32</v>
          </cell>
          <cell r="AA243">
            <v>6.8</v>
          </cell>
          <cell r="AB243">
            <v>0.19298245614035081</v>
          </cell>
          <cell r="AC243">
            <v>5.7797999999999998</v>
          </cell>
          <cell r="AE243">
            <v>1.06</v>
          </cell>
          <cell r="AF243">
            <v>0.76</v>
          </cell>
          <cell r="AG243">
            <v>7.5998000000000001</v>
          </cell>
          <cell r="AH243">
            <v>8.1999999999999993</v>
          </cell>
          <cell r="AI243">
            <v>0.20588235294117641</v>
          </cell>
          <cell r="AJ243">
            <v>9</v>
          </cell>
          <cell r="AK243">
            <v>0.2977777777777777</v>
          </cell>
          <cell r="AL243">
            <v>9</v>
          </cell>
          <cell r="AM243">
            <v>0.40888888888888886</v>
          </cell>
          <cell r="AN243">
            <v>0</v>
          </cell>
          <cell r="AO243">
            <v>11</v>
          </cell>
          <cell r="AP243">
            <v>0.30910909090909089</v>
          </cell>
          <cell r="AQ243">
            <v>9</v>
          </cell>
          <cell r="AR243">
            <v>0.2977777777777777</v>
          </cell>
          <cell r="AS243">
            <v>0.18181818181818177</v>
          </cell>
        </row>
        <row r="244">
          <cell r="C244">
            <v>12755</v>
          </cell>
          <cell r="D244">
            <v>8809272096702</v>
          </cell>
          <cell r="E244" t="str">
            <v>Acc'y</v>
          </cell>
          <cell r="F244" t="str">
            <v>Common</v>
          </cell>
          <cell r="G244" t="str">
            <v>VN</v>
          </cell>
          <cell r="H244" t="str">
            <v>All</v>
          </cell>
          <cell r="I244" t="str">
            <v>S22</v>
          </cell>
          <cell r="J244" t="str">
            <v>All</v>
          </cell>
          <cell r="K244" t="str">
            <v>O</v>
          </cell>
          <cell r="L244" t="str">
            <v xml:space="preserve">Ground Sheet for camp &amp; sunset </v>
          </cell>
          <cell r="M244" t="str">
            <v>Black</v>
          </cell>
          <cell r="N244" t="str">
            <v>x</v>
          </cell>
          <cell r="O244" t="str">
            <v>Aerotact</v>
          </cell>
          <cell r="P244">
            <v>5.53</v>
          </cell>
          <cell r="Q244">
            <v>0</v>
          </cell>
          <cell r="R244">
            <v>0.38</v>
          </cell>
          <cell r="S244">
            <v>5.91</v>
          </cell>
          <cell r="T244">
            <v>6.4</v>
          </cell>
          <cell r="U244">
            <v>7.5</v>
          </cell>
          <cell r="V244">
            <v>5.53</v>
          </cell>
          <cell r="W244">
            <v>1</v>
          </cell>
          <cell r="Y244">
            <v>0.38</v>
          </cell>
          <cell r="Z244">
            <v>6.91</v>
          </cell>
          <cell r="AA244">
            <v>7.5</v>
          </cell>
          <cell r="AB244">
            <v>0.171875</v>
          </cell>
          <cell r="AC244">
            <v>6.4700999999999995</v>
          </cell>
          <cell r="AE244">
            <v>1.06</v>
          </cell>
          <cell r="AF244">
            <v>0.76</v>
          </cell>
          <cell r="AG244">
            <v>8.2900999999999989</v>
          </cell>
          <cell r="AH244">
            <v>9</v>
          </cell>
          <cell r="AI244">
            <v>0.19999999999999996</v>
          </cell>
          <cell r="AJ244">
            <v>10</v>
          </cell>
          <cell r="AK244">
            <v>0.30899999999999994</v>
          </cell>
          <cell r="AL244">
            <v>10</v>
          </cell>
          <cell r="AM244">
            <v>0.40900000000000003</v>
          </cell>
          <cell r="AN244">
            <v>0</v>
          </cell>
          <cell r="AO244">
            <v>12</v>
          </cell>
          <cell r="AP244">
            <v>0.30915833333333342</v>
          </cell>
          <cell r="AQ244">
            <v>10</v>
          </cell>
          <cell r="AR244">
            <v>0.30899999999999994</v>
          </cell>
          <cell r="AS244">
            <v>0.16666666666666663</v>
          </cell>
        </row>
        <row r="245">
          <cell r="C245">
            <v>12780</v>
          </cell>
          <cell r="D245">
            <v>8809272098843</v>
          </cell>
          <cell r="E245" t="str">
            <v>Acc'y</v>
          </cell>
          <cell r="F245" t="str">
            <v>Common</v>
          </cell>
          <cell r="G245" t="str">
            <v>VN</v>
          </cell>
          <cell r="H245" t="str">
            <v>All</v>
          </cell>
          <cell r="I245" t="str">
            <v>S22</v>
          </cell>
          <cell r="J245" t="str">
            <v>All</v>
          </cell>
          <cell r="K245" t="str">
            <v>O</v>
          </cell>
          <cell r="L245" t="str">
            <v>Ground Sheet for chair two</v>
          </cell>
          <cell r="M245" t="str">
            <v>Black</v>
          </cell>
          <cell r="N245" t="str">
            <v>x</v>
          </cell>
          <cell r="O245" t="str">
            <v>Aerotact</v>
          </cell>
          <cell r="P245">
            <v>5.38</v>
          </cell>
          <cell r="Q245">
            <v>0</v>
          </cell>
          <cell r="R245">
            <v>0.38</v>
          </cell>
          <cell r="S245">
            <v>5.76</v>
          </cell>
          <cell r="T245">
            <v>6.2</v>
          </cell>
          <cell r="U245">
            <v>7.5</v>
          </cell>
          <cell r="V245">
            <v>5.38</v>
          </cell>
          <cell r="W245">
            <v>1</v>
          </cell>
          <cell r="Y245">
            <v>0.38</v>
          </cell>
          <cell r="Z245">
            <v>6.76</v>
          </cell>
          <cell r="AA245">
            <v>7.3</v>
          </cell>
          <cell r="AB245">
            <v>0.17741935483870952</v>
          </cell>
          <cell r="AC245">
            <v>6.2945999999999991</v>
          </cell>
          <cell r="AE245">
            <v>1.06</v>
          </cell>
          <cell r="AF245">
            <v>0.76</v>
          </cell>
          <cell r="AG245">
            <v>8.1145999999999994</v>
          </cell>
          <cell r="AH245">
            <v>8.8000000000000007</v>
          </cell>
          <cell r="AI245">
            <v>0.20547945205479468</v>
          </cell>
          <cell r="AJ245">
            <v>10</v>
          </cell>
          <cell r="AK245">
            <v>0.32400000000000007</v>
          </cell>
          <cell r="AL245">
            <v>10</v>
          </cell>
          <cell r="AM245">
            <v>0.42400000000000004</v>
          </cell>
          <cell r="AN245">
            <v>0</v>
          </cell>
          <cell r="AO245">
            <v>12</v>
          </cell>
          <cell r="AP245">
            <v>0.32378333333333342</v>
          </cell>
          <cell r="AQ245">
            <v>10</v>
          </cell>
          <cell r="AR245">
            <v>0.32400000000000007</v>
          </cell>
          <cell r="AS245">
            <v>0.16666666666666663</v>
          </cell>
        </row>
        <row r="246">
          <cell r="C246">
            <v>12781</v>
          </cell>
          <cell r="D246">
            <v>8809272098935</v>
          </cell>
          <cell r="E246" t="str">
            <v>Acc'y</v>
          </cell>
          <cell r="F246" t="str">
            <v>Common</v>
          </cell>
          <cell r="G246" t="str">
            <v>VN</v>
          </cell>
          <cell r="H246" t="str">
            <v>All</v>
          </cell>
          <cell r="I246" t="str">
            <v>S22</v>
          </cell>
          <cell r="J246" t="str">
            <v>All</v>
          </cell>
          <cell r="K246" t="str">
            <v>O</v>
          </cell>
          <cell r="L246" t="str">
            <v>Ground Sheet for chair zero</v>
          </cell>
          <cell r="M246" t="str">
            <v>Black</v>
          </cell>
          <cell r="N246" t="str">
            <v>x</v>
          </cell>
          <cell r="O246" t="str">
            <v>Aerotact</v>
          </cell>
          <cell r="P246">
            <v>4.96</v>
          </cell>
          <cell r="Q246">
            <v>0</v>
          </cell>
          <cell r="R246">
            <v>0.38</v>
          </cell>
          <cell r="S246">
            <v>5.34</v>
          </cell>
          <cell r="T246">
            <v>5.8</v>
          </cell>
          <cell r="U246">
            <v>6.9</v>
          </cell>
          <cell r="V246">
            <v>4.96</v>
          </cell>
          <cell r="W246">
            <v>1</v>
          </cell>
          <cell r="Y246">
            <v>0.38</v>
          </cell>
          <cell r="Z246">
            <v>6.34</v>
          </cell>
          <cell r="AA246">
            <v>6.8</v>
          </cell>
          <cell r="AB246">
            <v>0.17241379310344818</v>
          </cell>
          <cell r="AC246">
            <v>5.8031999999999995</v>
          </cell>
          <cell r="AE246">
            <v>1.06</v>
          </cell>
          <cell r="AF246">
            <v>0.76</v>
          </cell>
          <cell r="AG246">
            <v>7.6231999999999989</v>
          </cell>
          <cell r="AH246">
            <v>8.1999999999999993</v>
          </cell>
          <cell r="AI246">
            <v>0.20588235294117641</v>
          </cell>
          <cell r="AJ246">
            <v>9.1999999999999993</v>
          </cell>
          <cell r="AK246">
            <v>0.31086956521739129</v>
          </cell>
          <cell r="AL246">
            <v>9.1999999999999993</v>
          </cell>
          <cell r="AM246">
            <v>0.41956521739130437</v>
          </cell>
          <cell r="AN246">
            <v>0</v>
          </cell>
          <cell r="AO246">
            <v>11</v>
          </cell>
          <cell r="AP246">
            <v>0.30698181818181824</v>
          </cell>
          <cell r="AQ246">
            <v>9.1999999999999993</v>
          </cell>
          <cell r="AR246">
            <v>0.31086956521739129</v>
          </cell>
          <cell r="AS246">
            <v>0.16363636363636369</v>
          </cell>
        </row>
        <row r="247">
          <cell r="C247">
            <v>12794</v>
          </cell>
          <cell r="D247">
            <v>8809584134604</v>
          </cell>
          <cell r="E247" t="str">
            <v>Acc'y</v>
          </cell>
          <cell r="F247" t="str">
            <v>Common</v>
          </cell>
          <cell r="G247" t="str">
            <v>VN</v>
          </cell>
          <cell r="H247" t="str">
            <v>All</v>
          </cell>
          <cell r="I247" t="str">
            <v>S22</v>
          </cell>
          <cell r="J247" t="str">
            <v>All</v>
          </cell>
          <cell r="K247" t="str">
            <v>O</v>
          </cell>
          <cell r="L247" t="str">
            <v>Ground Sheet for Savanna &amp; Chair One XL</v>
          </cell>
          <cell r="M247" t="str">
            <v>Black</v>
          </cell>
          <cell r="N247" t="str">
            <v>x</v>
          </cell>
          <cell r="O247" t="str">
            <v>Aerotact</v>
          </cell>
          <cell r="P247">
            <v>5.69</v>
          </cell>
          <cell r="Q247">
            <v>0</v>
          </cell>
          <cell r="R247">
            <v>0.38</v>
          </cell>
          <cell r="S247">
            <v>6.07</v>
          </cell>
          <cell r="T247">
            <v>6.6</v>
          </cell>
          <cell r="U247">
            <v>7.7</v>
          </cell>
          <cell r="V247">
            <v>5.69</v>
          </cell>
          <cell r="W247">
            <v>1</v>
          </cell>
          <cell r="Y247">
            <v>0.38</v>
          </cell>
          <cell r="Z247">
            <v>7.07</v>
          </cell>
          <cell r="AA247">
            <v>7.6</v>
          </cell>
          <cell r="AB247">
            <v>0.1515151515151516</v>
          </cell>
          <cell r="AC247">
            <v>6.6573000000000002</v>
          </cell>
          <cell r="AE247">
            <v>1.06</v>
          </cell>
          <cell r="AF247">
            <v>0.76</v>
          </cell>
          <cell r="AG247">
            <v>8.4772999999999996</v>
          </cell>
          <cell r="AH247">
            <v>9.1999999999999993</v>
          </cell>
          <cell r="AI247">
            <v>0.21052631578947367</v>
          </cell>
          <cell r="AJ247">
            <v>11</v>
          </cell>
          <cell r="AK247">
            <v>0.3572727272727273</v>
          </cell>
          <cell r="AL247">
            <v>11</v>
          </cell>
          <cell r="AM247">
            <v>0.44818181818181813</v>
          </cell>
          <cell r="AN247">
            <v>0</v>
          </cell>
          <cell r="AO247">
            <v>13</v>
          </cell>
          <cell r="AP247">
            <v>0.34789999999999999</v>
          </cell>
          <cell r="AQ247">
            <v>11</v>
          </cell>
          <cell r="AR247">
            <v>0.3572727272727273</v>
          </cell>
          <cell r="AS247">
            <v>0.15384615384615385</v>
          </cell>
        </row>
        <row r="248">
          <cell r="C248">
            <v>12770</v>
          </cell>
          <cell r="D248">
            <v>8809272098294</v>
          </cell>
          <cell r="E248" t="str">
            <v>Acc'y</v>
          </cell>
          <cell r="F248" t="str">
            <v>Common</v>
          </cell>
          <cell r="G248" t="str">
            <v>KR</v>
          </cell>
          <cell r="H248" t="str">
            <v>All</v>
          </cell>
          <cell r="I248" t="str">
            <v>S22</v>
          </cell>
          <cell r="J248" t="str">
            <v>All</v>
          </cell>
          <cell r="K248" t="str">
            <v>O</v>
          </cell>
          <cell r="L248" t="str">
            <v>Chair Rubber Foot (One ø14) - 4 pcs/set</v>
          </cell>
          <cell r="M248" t="str">
            <v>Black</v>
          </cell>
          <cell r="N248" t="str">
            <v>x</v>
          </cell>
          <cell r="O248" t="str">
            <v>외주가공</v>
          </cell>
          <cell r="P248">
            <v>0.96</v>
          </cell>
          <cell r="Q248">
            <v>0</v>
          </cell>
          <cell r="R248">
            <v>0.38</v>
          </cell>
          <cell r="S248">
            <v>1.3399999999999999</v>
          </cell>
          <cell r="T248">
            <v>1.4</v>
          </cell>
          <cell r="U248">
            <v>1.4</v>
          </cell>
          <cell r="V248">
            <v>0.96</v>
          </cell>
          <cell r="W248">
            <v>0</v>
          </cell>
          <cell r="Y248">
            <v>0.38</v>
          </cell>
          <cell r="Z248">
            <v>1.3399999999999999</v>
          </cell>
          <cell r="AA248">
            <v>1.4</v>
          </cell>
          <cell r="AB248">
            <v>0</v>
          </cell>
          <cell r="AC248">
            <v>0.28700000000000003</v>
          </cell>
          <cell r="AD248">
            <v>1.1080000000000001</v>
          </cell>
          <cell r="AF248">
            <v>0.18559999999999999</v>
          </cell>
          <cell r="AG248">
            <v>1.5806</v>
          </cell>
          <cell r="AH248">
            <v>1.7</v>
          </cell>
          <cell r="AI248">
            <v>0.21428571428571441</v>
          </cell>
          <cell r="AJ248">
            <v>3.5</v>
          </cell>
          <cell r="AK248">
            <v>0.61714285714285722</v>
          </cell>
          <cell r="AL248">
            <v>3.5</v>
          </cell>
          <cell r="AM248">
            <v>0.61714285714285722</v>
          </cell>
          <cell r="AN248">
            <v>0</v>
          </cell>
          <cell r="AO248">
            <v>4</v>
          </cell>
          <cell r="AP248">
            <v>0.60485</v>
          </cell>
          <cell r="AQ248">
            <v>3.5</v>
          </cell>
          <cell r="AR248">
            <v>0.61714285714285722</v>
          </cell>
          <cell r="AS248">
            <v>0.125</v>
          </cell>
        </row>
        <row r="249">
          <cell r="C249">
            <v>12767</v>
          </cell>
          <cell r="D249">
            <v>8809584134611</v>
          </cell>
          <cell r="E249" t="str">
            <v>Acc'y</v>
          </cell>
          <cell r="F249" t="str">
            <v>Common</v>
          </cell>
          <cell r="G249" t="str">
            <v>KR</v>
          </cell>
          <cell r="H249" t="str">
            <v>All</v>
          </cell>
          <cell r="I249" t="str">
            <v>S22</v>
          </cell>
          <cell r="J249" t="str">
            <v>All</v>
          </cell>
          <cell r="K249" t="str">
            <v>O</v>
          </cell>
          <cell r="L249" t="str">
            <v xml:space="preserve"> Chair Rubber Foot (Mini ø12.6) - 2 pcs/set</v>
          </cell>
          <cell r="M249" t="str">
            <v>Black</v>
          </cell>
          <cell r="N249" t="str">
            <v>x</v>
          </cell>
          <cell r="O249" t="str">
            <v>외주가공</v>
          </cell>
          <cell r="P249">
            <v>0.42</v>
          </cell>
          <cell r="Q249">
            <v>0</v>
          </cell>
          <cell r="R249">
            <v>0.38</v>
          </cell>
          <cell r="S249">
            <v>0.8</v>
          </cell>
          <cell r="T249">
            <v>0.9</v>
          </cell>
          <cell r="U249">
            <v>0.9</v>
          </cell>
          <cell r="V249">
            <v>0.42</v>
          </cell>
          <cell r="W249">
            <v>0</v>
          </cell>
          <cell r="Y249">
            <v>0.38</v>
          </cell>
          <cell r="Z249">
            <v>0.8</v>
          </cell>
          <cell r="AA249">
            <v>0.9</v>
          </cell>
          <cell r="AB249">
            <v>0</v>
          </cell>
          <cell r="AC249">
            <v>0.28700000000000003</v>
          </cell>
          <cell r="AD249">
            <v>0.61</v>
          </cell>
          <cell r="AF249">
            <v>0.18559999999999999</v>
          </cell>
          <cell r="AG249">
            <v>1.0826</v>
          </cell>
          <cell r="AH249">
            <v>1.2</v>
          </cell>
          <cell r="AI249">
            <v>0.33333333333333326</v>
          </cell>
          <cell r="AJ249">
            <v>1.75</v>
          </cell>
          <cell r="AK249">
            <v>0.54285714285714282</v>
          </cell>
          <cell r="AL249">
            <v>1.75</v>
          </cell>
          <cell r="AM249">
            <v>0.54285714285714282</v>
          </cell>
          <cell r="AN249">
            <v>0</v>
          </cell>
          <cell r="AO249">
            <v>2.2000000000000002</v>
          </cell>
          <cell r="AP249">
            <v>0.50790909090909087</v>
          </cell>
          <cell r="AQ249">
            <v>1.75</v>
          </cell>
          <cell r="AR249">
            <v>0.54285714285714282</v>
          </cell>
          <cell r="AS249">
            <v>0.20454545454545459</v>
          </cell>
        </row>
        <row r="250">
          <cell r="C250">
            <v>32261</v>
          </cell>
          <cell r="D250">
            <v>8809584134635</v>
          </cell>
          <cell r="E250" t="str">
            <v>Acc'y</v>
          </cell>
          <cell r="F250" t="str">
            <v>Common</v>
          </cell>
          <cell r="G250" t="str">
            <v>KR</v>
          </cell>
          <cell r="H250" t="str">
            <v>All</v>
          </cell>
          <cell r="I250" t="str">
            <v>S22</v>
          </cell>
          <cell r="J250" t="str">
            <v>All</v>
          </cell>
          <cell r="K250" t="str">
            <v>O</v>
          </cell>
          <cell r="L250" t="str">
            <v>Chair Rubber Foot (Zero ø13.2) - 2 pcs/set</v>
          </cell>
          <cell r="M250" t="str">
            <v>Black</v>
          </cell>
          <cell r="N250" t="str">
            <v>x</v>
          </cell>
          <cell r="O250" t="str">
            <v>외주가공</v>
          </cell>
          <cell r="P250">
            <v>0.5</v>
          </cell>
          <cell r="Q250">
            <v>0</v>
          </cell>
          <cell r="R250">
            <v>0.38</v>
          </cell>
          <cell r="S250">
            <v>0.88</v>
          </cell>
          <cell r="T250">
            <v>1</v>
          </cell>
          <cell r="U250">
            <v>1</v>
          </cell>
          <cell r="V250">
            <v>0.5</v>
          </cell>
          <cell r="W250">
            <v>0</v>
          </cell>
          <cell r="Y250">
            <v>0.38</v>
          </cell>
          <cell r="Z250">
            <v>0.88</v>
          </cell>
          <cell r="AA250">
            <v>1</v>
          </cell>
          <cell r="AB250">
            <v>0</v>
          </cell>
          <cell r="AC250">
            <v>0.28700000000000003</v>
          </cell>
          <cell r="AD250">
            <v>0.57799999999999996</v>
          </cell>
          <cell r="AF250">
            <v>0.18559999999999999</v>
          </cell>
          <cell r="AG250">
            <v>1.0506</v>
          </cell>
          <cell r="AH250">
            <v>1.1000000000000001</v>
          </cell>
          <cell r="AI250">
            <v>0.10000000000000009</v>
          </cell>
          <cell r="AJ250">
            <v>2.09</v>
          </cell>
          <cell r="AK250">
            <v>0.57894736842105265</v>
          </cell>
          <cell r="AL250">
            <v>2.09</v>
          </cell>
          <cell r="AM250">
            <v>0.57894736842105265</v>
          </cell>
          <cell r="AN250">
            <v>0</v>
          </cell>
          <cell r="AO250">
            <v>2.5</v>
          </cell>
          <cell r="AP250">
            <v>0.57976000000000005</v>
          </cell>
          <cell r="AQ250">
            <v>2.09</v>
          </cell>
          <cell r="AR250">
            <v>0.57894736842105265</v>
          </cell>
          <cell r="AS250">
            <v>0.16400000000000003</v>
          </cell>
        </row>
        <row r="251">
          <cell r="C251">
            <v>32263</v>
          </cell>
          <cell r="D251">
            <v>8809584134642</v>
          </cell>
          <cell r="E251" t="str">
            <v>Acc'y</v>
          </cell>
          <cell r="F251" t="str">
            <v>Common</v>
          </cell>
          <cell r="G251" t="str">
            <v>KR</v>
          </cell>
          <cell r="H251" t="str">
            <v>All</v>
          </cell>
          <cell r="I251" t="str">
            <v>S22</v>
          </cell>
          <cell r="J251" t="str">
            <v>All</v>
          </cell>
          <cell r="K251" t="str">
            <v>O</v>
          </cell>
          <cell r="L251" t="str">
            <v xml:space="preserve"> Chair Rubber Foot (Swivel ø17.5) - 2 pcs/set</v>
          </cell>
          <cell r="M251" t="str">
            <v>Black</v>
          </cell>
          <cell r="N251" t="str">
            <v>x</v>
          </cell>
          <cell r="O251" t="str">
            <v>외주가공</v>
          </cell>
          <cell r="P251">
            <v>0.96</v>
          </cell>
          <cell r="Q251">
            <v>0</v>
          </cell>
          <cell r="R251">
            <v>0.38</v>
          </cell>
          <cell r="S251">
            <v>1.3399999999999999</v>
          </cell>
          <cell r="T251">
            <v>1.4</v>
          </cell>
          <cell r="U251">
            <v>1.4</v>
          </cell>
          <cell r="V251">
            <v>0.96</v>
          </cell>
          <cell r="W251">
            <v>0</v>
          </cell>
          <cell r="Y251">
            <v>0.38</v>
          </cell>
          <cell r="Z251">
            <v>1.3399999999999999</v>
          </cell>
          <cell r="AA251">
            <v>1.4</v>
          </cell>
          <cell r="AB251">
            <v>0</v>
          </cell>
          <cell r="AC251">
            <v>0.28700000000000003</v>
          </cell>
          <cell r="AD251">
            <v>1.1080000000000001</v>
          </cell>
          <cell r="AF251">
            <v>0.18559999999999999</v>
          </cell>
          <cell r="AG251">
            <v>1.5806</v>
          </cell>
          <cell r="AH251">
            <v>1.7</v>
          </cell>
          <cell r="AI251">
            <v>0.21428571428571441</v>
          </cell>
          <cell r="AJ251">
            <v>4</v>
          </cell>
          <cell r="AK251">
            <v>0.66500000000000004</v>
          </cell>
          <cell r="AL251">
            <v>4</v>
          </cell>
          <cell r="AM251">
            <v>0.66500000000000004</v>
          </cell>
          <cell r="AN251">
            <v>0</v>
          </cell>
          <cell r="AO251">
            <v>4.5</v>
          </cell>
          <cell r="AP251">
            <v>0.64875555555555553</v>
          </cell>
          <cell r="AQ251">
            <v>4</v>
          </cell>
          <cell r="AR251">
            <v>0.66500000000000004</v>
          </cell>
          <cell r="AS251">
            <v>0.11111111111111116</v>
          </cell>
        </row>
        <row r="252">
          <cell r="C252">
            <v>32265</v>
          </cell>
          <cell r="D252">
            <v>8809584134659</v>
          </cell>
          <cell r="E252" t="str">
            <v>Acc'y</v>
          </cell>
          <cell r="F252" t="str">
            <v>Common</v>
          </cell>
          <cell r="G252" t="str">
            <v>KR</v>
          </cell>
          <cell r="H252" t="str">
            <v>All</v>
          </cell>
          <cell r="I252" t="str">
            <v>S22</v>
          </cell>
          <cell r="J252" t="str">
            <v>All</v>
          </cell>
          <cell r="K252" t="str">
            <v>O</v>
          </cell>
          <cell r="L252" t="str">
            <v xml:space="preserve"> Chair Rubber Foot (XL ø18.5) - 2 pcs/set</v>
          </cell>
          <cell r="M252" t="str">
            <v>Black</v>
          </cell>
          <cell r="N252" t="str">
            <v>x</v>
          </cell>
          <cell r="O252" t="str">
            <v>외주가공</v>
          </cell>
          <cell r="P252">
            <v>0.96</v>
          </cell>
          <cell r="Q252">
            <v>0</v>
          </cell>
          <cell r="R252">
            <v>0.38</v>
          </cell>
          <cell r="S252">
            <v>1.3399999999999999</v>
          </cell>
          <cell r="T252">
            <v>1.4</v>
          </cell>
          <cell r="U252">
            <v>1.4</v>
          </cell>
          <cell r="V252">
            <v>0.96</v>
          </cell>
          <cell r="W252">
            <v>0</v>
          </cell>
          <cell r="Y252">
            <v>0.38</v>
          </cell>
          <cell r="Z252">
            <v>1.3399999999999999</v>
          </cell>
          <cell r="AA252">
            <v>1.4</v>
          </cell>
          <cell r="AB252">
            <v>0</v>
          </cell>
          <cell r="AC252">
            <v>0.28700000000000003</v>
          </cell>
          <cell r="AD252">
            <v>1.1080000000000001</v>
          </cell>
          <cell r="AF252">
            <v>0.18559999999999999</v>
          </cell>
          <cell r="AG252">
            <v>1.5806</v>
          </cell>
          <cell r="AH252">
            <v>1.7</v>
          </cell>
          <cell r="AI252">
            <v>0.21428571428571441</v>
          </cell>
          <cell r="AJ252">
            <v>4</v>
          </cell>
          <cell r="AK252">
            <v>0.66500000000000004</v>
          </cell>
          <cell r="AL252">
            <v>4</v>
          </cell>
          <cell r="AM252">
            <v>0.66500000000000004</v>
          </cell>
          <cell r="AN252">
            <v>0</v>
          </cell>
          <cell r="AO252">
            <v>4.5</v>
          </cell>
          <cell r="AP252">
            <v>0.64875555555555553</v>
          </cell>
          <cell r="AQ252">
            <v>4</v>
          </cell>
          <cell r="AR252">
            <v>0.66500000000000004</v>
          </cell>
          <cell r="AS252">
            <v>0.11111111111111116</v>
          </cell>
        </row>
        <row r="253">
          <cell r="C253">
            <v>12836</v>
          </cell>
          <cell r="D253">
            <v>8809759239370</v>
          </cell>
          <cell r="E253" t="str">
            <v>Acc'y</v>
          </cell>
          <cell r="F253" t="str">
            <v>Common</v>
          </cell>
          <cell r="G253" t="str">
            <v>KR</v>
          </cell>
          <cell r="H253" t="str">
            <v>All</v>
          </cell>
          <cell r="I253" t="str">
            <v>S22</v>
          </cell>
          <cell r="J253" t="str">
            <v>All</v>
          </cell>
          <cell r="K253" t="str">
            <v>O</v>
          </cell>
          <cell r="L253" t="str">
            <v xml:space="preserve"> Chair Rubber Foot (Café Chair ø21.4) - 2 pcs/set</v>
          </cell>
          <cell r="M253" t="str">
            <v>Black</v>
          </cell>
          <cell r="N253" t="str">
            <v>x</v>
          </cell>
          <cell r="O253" t="str">
            <v>외주가공</v>
          </cell>
          <cell r="V253">
            <v>1.1200000000000001</v>
          </cell>
          <cell r="W253">
            <v>0</v>
          </cell>
          <cell r="Y253">
            <v>0.38</v>
          </cell>
          <cell r="Z253">
            <v>1.5</v>
          </cell>
          <cell r="AA253">
            <v>1.6</v>
          </cell>
          <cell r="AC253">
            <v>0.28700000000000003</v>
          </cell>
          <cell r="AD253">
            <v>1.1759999999999999</v>
          </cell>
          <cell r="AF253">
            <v>0.18559999999999999</v>
          </cell>
          <cell r="AG253">
            <v>1.6486000000000001</v>
          </cell>
          <cell r="AH253">
            <v>1.8</v>
          </cell>
          <cell r="AI253">
            <v>0.125</v>
          </cell>
          <cell r="AJ253">
            <v>4</v>
          </cell>
          <cell r="AK253">
            <v>0.625</v>
          </cell>
          <cell r="AO253">
            <v>4.5</v>
          </cell>
          <cell r="AP253">
            <v>0.63364444444444445</v>
          </cell>
          <cell r="AQ253">
            <v>4</v>
          </cell>
          <cell r="AR253">
            <v>0.625</v>
          </cell>
          <cell r="AS253">
            <v>0.11111111111111116</v>
          </cell>
        </row>
        <row r="254">
          <cell r="C254">
            <v>12838</v>
          </cell>
          <cell r="D254">
            <v>8809759239394</v>
          </cell>
          <cell r="E254" t="str">
            <v>Acc'y</v>
          </cell>
          <cell r="F254" t="str">
            <v>Common</v>
          </cell>
          <cell r="G254" t="str">
            <v>KR</v>
          </cell>
          <cell r="H254" t="str">
            <v>All</v>
          </cell>
          <cell r="I254" t="str">
            <v>S22</v>
          </cell>
          <cell r="J254" t="str">
            <v>Drop</v>
          </cell>
          <cell r="K254" t="str">
            <v>X</v>
          </cell>
          <cell r="L254" t="str">
            <v xml:space="preserve"> Chair Rubber Foot (Chair Zero L ø15.20) - 2 pcs/set</v>
          </cell>
          <cell r="M254" t="str">
            <v>Black</v>
          </cell>
          <cell r="N254" t="str">
            <v>x</v>
          </cell>
          <cell r="O254" t="str">
            <v>외주가공</v>
          </cell>
          <cell r="V254">
            <v>0.66</v>
          </cell>
          <cell r="W254">
            <v>0</v>
          </cell>
          <cell r="Y254">
            <v>0.38</v>
          </cell>
          <cell r="Z254">
            <v>1.04</v>
          </cell>
          <cell r="AA254">
            <v>1.1000000000000001</v>
          </cell>
          <cell r="AJ254">
            <v>4</v>
          </cell>
          <cell r="AK254">
            <v>0.74</v>
          </cell>
        </row>
        <row r="255">
          <cell r="C255">
            <v>12840</v>
          </cell>
          <cell r="D255">
            <v>8809759239417</v>
          </cell>
          <cell r="E255" t="str">
            <v>Acc'y</v>
          </cell>
          <cell r="F255" t="str">
            <v>Common</v>
          </cell>
          <cell r="G255" t="str">
            <v>KR</v>
          </cell>
          <cell r="H255" t="str">
            <v>All</v>
          </cell>
          <cell r="I255" t="str">
            <v>S22</v>
          </cell>
          <cell r="J255" t="str">
            <v>All</v>
          </cell>
          <cell r="K255" t="str">
            <v>O</v>
          </cell>
          <cell r="L255" t="str">
            <v xml:space="preserve"> Chair Rubber Foot (Chair Zero HighBack ø16.80) - 2 pcs/set</v>
          </cell>
          <cell r="M255" t="str">
            <v>Black</v>
          </cell>
          <cell r="N255" t="str">
            <v>x</v>
          </cell>
          <cell r="O255" t="str">
            <v>외주가공</v>
          </cell>
          <cell r="V255">
            <v>0.76</v>
          </cell>
          <cell r="W255">
            <v>0</v>
          </cell>
          <cell r="Y255">
            <v>0.38</v>
          </cell>
          <cell r="Z255">
            <v>1.1400000000000001</v>
          </cell>
          <cell r="AA255">
            <v>1.2</v>
          </cell>
          <cell r="AC255">
            <v>0.28700000000000003</v>
          </cell>
          <cell r="AD255">
            <v>0.79800000000000004</v>
          </cell>
          <cell r="AF255">
            <v>0.18559999999999999</v>
          </cell>
          <cell r="AG255">
            <v>1.2706</v>
          </cell>
          <cell r="AH255">
            <v>1.4</v>
          </cell>
          <cell r="AI255">
            <v>0.16666666666666674</v>
          </cell>
          <cell r="AJ255">
            <v>4</v>
          </cell>
          <cell r="AK255">
            <v>0.71499999999999997</v>
          </cell>
          <cell r="AO255">
            <v>4.5</v>
          </cell>
          <cell r="AP255">
            <v>0.71764444444444453</v>
          </cell>
          <cell r="AQ255">
            <v>4</v>
          </cell>
          <cell r="AR255">
            <v>0.71499999999999997</v>
          </cell>
          <cell r="AS255">
            <v>0.11111111111111116</v>
          </cell>
        </row>
        <row r="256">
          <cell r="C256">
            <v>13256</v>
          </cell>
          <cell r="D256">
            <v>8809759236621</v>
          </cell>
          <cell r="E256" t="str">
            <v>Acc'y</v>
          </cell>
          <cell r="F256" t="str">
            <v>Common</v>
          </cell>
          <cell r="G256" t="str">
            <v>KR</v>
          </cell>
          <cell r="H256" t="str">
            <v>All</v>
          </cell>
          <cell r="I256" t="str">
            <v>S22</v>
          </cell>
          <cell r="J256" t="str">
            <v>All</v>
          </cell>
          <cell r="K256" t="str">
            <v>O</v>
          </cell>
          <cell r="L256" t="str">
            <v>Silicone pad for Table M</v>
          </cell>
          <cell r="M256" t="str">
            <v>Black</v>
          </cell>
          <cell r="N256" t="str">
            <v>X</v>
          </cell>
          <cell r="V256">
            <v>9.5</v>
          </cell>
          <cell r="W256">
            <v>0</v>
          </cell>
          <cell r="Y256">
            <v>0.49</v>
          </cell>
          <cell r="Z256">
            <v>9.99</v>
          </cell>
          <cell r="AA256">
            <v>10.8</v>
          </cell>
          <cell r="AC256">
            <v>11.600000000000001</v>
          </cell>
          <cell r="AF256">
            <v>0.89</v>
          </cell>
          <cell r="AG256">
            <v>12.490000000000002</v>
          </cell>
          <cell r="AH256">
            <v>13.5</v>
          </cell>
          <cell r="AI256">
            <v>0.25</v>
          </cell>
          <cell r="AJ256">
            <v>19.8</v>
          </cell>
          <cell r="AK256">
            <v>0.49545454545454548</v>
          </cell>
          <cell r="AO256">
            <v>25</v>
          </cell>
          <cell r="AP256">
            <v>0.50039999999999996</v>
          </cell>
          <cell r="AQ256">
            <v>19.8</v>
          </cell>
          <cell r="AR256">
            <v>0.49545454545454548</v>
          </cell>
          <cell r="AS256">
            <v>0.20799999999999996</v>
          </cell>
        </row>
        <row r="257">
          <cell r="C257">
            <v>13257</v>
          </cell>
          <cell r="D257">
            <v>8809759236638</v>
          </cell>
          <cell r="E257" t="str">
            <v>Acc'y</v>
          </cell>
          <cell r="F257" t="str">
            <v>Common</v>
          </cell>
          <cell r="G257" t="str">
            <v>KR</v>
          </cell>
          <cell r="H257" t="str">
            <v>All</v>
          </cell>
          <cell r="I257" t="str">
            <v>S22</v>
          </cell>
          <cell r="J257" t="str">
            <v>All</v>
          </cell>
          <cell r="K257" t="str">
            <v>O</v>
          </cell>
          <cell r="L257" t="str">
            <v>Silicone pad for Table L</v>
          </cell>
          <cell r="M257" t="str">
            <v>Black</v>
          </cell>
          <cell r="N257" t="str">
            <v>X</v>
          </cell>
          <cell r="V257">
            <v>16</v>
          </cell>
          <cell r="W257">
            <v>0</v>
          </cell>
          <cell r="Y257">
            <v>0.69</v>
          </cell>
          <cell r="Z257">
            <v>16.690000000000001</v>
          </cell>
          <cell r="AA257">
            <v>18</v>
          </cell>
          <cell r="AC257">
            <v>18.799999999999997</v>
          </cell>
          <cell r="AF257">
            <v>0.98</v>
          </cell>
          <cell r="AG257">
            <v>19.779999999999998</v>
          </cell>
          <cell r="AH257">
            <v>21.4</v>
          </cell>
          <cell r="AI257">
            <v>0.18888888888888888</v>
          </cell>
          <cell r="AJ257">
            <v>32</v>
          </cell>
          <cell r="AK257">
            <v>0.47843749999999996</v>
          </cell>
          <cell r="AO257">
            <v>37</v>
          </cell>
          <cell r="AP257">
            <v>0.46540540540540543</v>
          </cell>
          <cell r="AQ257">
            <v>32</v>
          </cell>
          <cell r="AR257">
            <v>0.47843749999999996</v>
          </cell>
          <cell r="AS257">
            <v>0.13513513513513509</v>
          </cell>
        </row>
        <row r="258">
          <cell r="C258" t="str">
            <v>12775R1</v>
          </cell>
          <cell r="D258">
            <v>8809759231657</v>
          </cell>
          <cell r="E258" t="str">
            <v>Acc'y</v>
          </cell>
          <cell r="F258" t="str">
            <v>Common</v>
          </cell>
          <cell r="G258" t="str">
            <v>TW</v>
          </cell>
          <cell r="H258" t="str">
            <v>All</v>
          </cell>
          <cell r="I258" t="str">
            <v>S22</v>
          </cell>
          <cell r="J258" t="str">
            <v>All</v>
          </cell>
          <cell r="K258" t="str">
            <v>O</v>
          </cell>
          <cell r="L258" t="str">
            <v>Air + Foam Headrest_R1</v>
          </cell>
          <cell r="M258" t="str">
            <v>Black</v>
          </cell>
          <cell r="N258" t="str">
            <v>X</v>
          </cell>
          <cell r="O258" t="str">
            <v>외주가공</v>
          </cell>
          <cell r="P258">
            <v>6.8</v>
          </cell>
          <cell r="Q258">
            <v>1.45</v>
          </cell>
          <cell r="R258">
            <v>0.41</v>
          </cell>
          <cell r="S258">
            <v>8.66</v>
          </cell>
          <cell r="T258">
            <v>9.4</v>
          </cell>
          <cell r="U258">
            <v>9.4</v>
          </cell>
          <cell r="V258">
            <v>7.4</v>
          </cell>
          <cell r="W258">
            <v>1.45</v>
          </cell>
          <cell r="Y258">
            <v>0.41</v>
          </cell>
          <cell r="Z258">
            <v>9.26</v>
          </cell>
          <cell r="AA258">
            <v>10</v>
          </cell>
          <cell r="AB258">
            <v>6.3829787234042534E-2</v>
          </cell>
          <cell r="AC258">
            <v>9.5516000000000005</v>
          </cell>
          <cell r="AF258">
            <v>0.4</v>
          </cell>
          <cell r="AG258">
            <v>9.9516000000000009</v>
          </cell>
          <cell r="AH258">
            <v>10.7</v>
          </cell>
          <cell r="AI258">
            <v>6.999999999999984E-2</v>
          </cell>
          <cell r="AJ258">
            <v>14</v>
          </cell>
          <cell r="AK258">
            <v>0.33857142857142863</v>
          </cell>
          <cell r="AL258">
            <v>13.4</v>
          </cell>
          <cell r="AM258">
            <v>0.35373134328358213</v>
          </cell>
          <cell r="AN258">
            <v>4.2857142857142816E-2</v>
          </cell>
          <cell r="AO258">
            <v>15</v>
          </cell>
          <cell r="AP258">
            <v>0.33655999999999997</v>
          </cell>
          <cell r="AQ258">
            <v>14</v>
          </cell>
          <cell r="AR258">
            <v>0.33857142857142863</v>
          </cell>
          <cell r="AS258">
            <v>6.6666666666666652E-2</v>
          </cell>
        </row>
        <row r="259">
          <cell r="C259" t="str">
            <v>12776R1</v>
          </cell>
          <cell r="D259">
            <v>8809759232289</v>
          </cell>
          <cell r="E259" t="str">
            <v>Acc'y</v>
          </cell>
          <cell r="F259" t="str">
            <v>Common</v>
          </cell>
          <cell r="G259" t="str">
            <v>TW</v>
          </cell>
          <cell r="H259" t="str">
            <v>All</v>
          </cell>
          <cell r="I259" t="str">
            <v>S22</v>
          </cell>
          <cell r="J259" t="str">
            <v>All</v>
          </cell>
          <cell r="K259" t="str">
            <v>O</v>
          </cell>
          <cell r="L259" t="str">
            <v>Air Headrest_R1</v>
          </cell>
          <cell r="M259" t="str">
            <v>Black</v>
          </cell>
          <cell r="N259" t="str">
            <v>X</v>
          </cell>
          <cell r="O259" t="str">
            <v>외주가공</v>
          </cell>
          <cell r="P259">
            <v>5.9</v>
          </cell>
          <cell r="Q259">
            <v>1.29</v>
          </cell>
          <cell r="R259">
            <v>0.24</v>
          </cell>
          <cell r="S259">
            <v>7.4300000000000006</v>
          </cell>
          <cell r="T259">
            <v>8</v>
          </cell>
          <cell r="U259">
            <v>8</v>
          </cell>
          <cell r="V259">
            <v>6.35</v>
          </cell>
          <cell r="W259">
            <v>1.29</v>
          </cell>
          <cell r="Y259">
            <v>0.41</v>
          </cell>
          <cell r="Z259">
            <v>8.0499999999999989</v>
          </cell>
          <cell r="AA259">
            <v>8.6999999999999993</v>
          </cell>
          <cell r="AB259">
            <v>8.7499999999999911E-2</v>
          </cell>
          <cell r="AC259">
            <v>8.3226999999999993</v>
          </cell>
          <cell r="AF259">
            <v>0.4</v>
          </cell>
          <cell r="AG259">
            <v>8.7226999999999997</v>
          </cell>
          <cell r="AH259">
            <v>9.4</v>
          </cell>
          <cell r="AI259">
            <v>8.0459770114942764E-2</v>
          </cell>
          <cell r="AJ259">
            <v>12</v>
          </cell>
          <cell r="AK259">
            <v>0.32916666666666672</v>
          </cell>
          <cell r="AL259">
            <v>11.7</v>
          </cell>
          <cell r="AM259">
            <v>0.36495726495726488</v>
          </cell>
          <cell r="AN259">
            <v>2.5000000000000022E-2</v>
          </cell>
          <cell r="AO259">
            <v>13</v>
          </cell>
          <cell r="AP259">
            <v>0.32902307692307697</v>
          </cell>
          <cell r="AQ259">
            <v>12</v>
          </cell>
          <cell r="AR259">
            <v>0.32916666666666672</v>
          </cell>
          <cell r="AS259">
            <v>7.6923076923076872E-2</v>
          </cell>
        </row>
        <row r="260">
          <cell r="C260">
            <v>12797</v>
          </cell>
          <cell r="D260">
            <v>8809584135861</v>
          </cell>
          <cell r="E260" t="str">
            <v>Acc'y</v>
          </cell>
          <cell r="F260" t="str">
            <v>Common</v>
          </cell>
          <cell r="G260" t="str">
            <v>KR</v>
          </cell>
          <cell r="H260" t="str">
            <v>All</v>
          </cell>
          <cell r="I260" t="str">
            <v>S22</v>
          </cell>
          <cell r="J260" t="str">
            <v>All</v>
          </cell>
          <cell r="K260" t="str">
            <v>O</v>
          </cell>
          <cell r="L260" t="str">
            <v>Cup Holder</v>
          </cell>
          <cell r="M260" t="str">
            <v>Black</v>
          </cell>
          <cell r="N260" t="str">
            <v>x</v>
          </cell>
          <cell r="O260" t="str">
            <v>외주가공</v>
          </cell>
          <cell r="P260">
            <v>2.5</v>
          </cell>
          <cell r="Q260">
            <v>0</v>
          </cell>
          <cell r="R260">
            <v>0.46</v>
          </cell>
          <cell r="S260">
            <v>2.96</v>
          </cell>
          <cell r="T260">
            <v>3.2</v>
          </cell>
          <cell r="U260">
            <v>3.2</v>
          </cell>
          <cell r="V260">
            <v>2.75</v>
          </cell>
          <cell r="W260">
            <v>0</v>
          </cell>
          <cell r="Y260">
            <v>0.76</v>
          </cell>
          <cell r="Z260">
            <v>3.51</v>
          </cell>
          <cell r="AA260">
            <v>3.8</v>
          </cell>
          <cell r="AB260">
            <v>0.18749999999999978</v>
          </cell>
          <cell r="AC260">
            <v>0.497</v>
          </cell>
          <cell r="AD260">
            <v>2.8879999999999999</v>
          </cell>
          <cell r="AF260">
            <v>0.52</v>
          </cell>
          <cell r="AG260">
            <v>3.9049999999999998</v>
          </cell>
          <cell r="AH260">
            <v>4.2</v>
          </cell>
          <cell r="AI260">
            <v>0.10526315789473695</v>
          </cell>
          <cell r="AJ260">
            <v>4.9000000000000004</v>
          </cell>
          <cell r="AK260">
            <v>0.28367346938775517</v>
          </cell>
          <cell r="AL260">
            <v>4.09</v>
          </cell>
          <cell r="AM260">
            <v>0.27628361858190709</v>
          </cell>
          <cell r="AN260">
            <v>0.16530612244897969</v>
          </cell>
          <cell r="AO260">
            <v>5.5</v>
          </cell>
          <cell r="AP260">
            <v>0.29000000000000004</v>
          </cell>
          <cell r="AQ260">
            <v>4.9000000000000004</v>
          </cell>
          <cell r="AR260">
            <v>0.28367346938775517</v>
          </cell>
          <cell r="AS260">
            <v>0.10909090909090902</v>
          </cell>
        </row>
        <row r="261">
          <cell r="C261">
            <v>12808</v>
          </cell>
          <cell r="D261">
            <v>8809668418477</v>
          </cell>
          <cell r="E261" t="str">
            <v>Acc'y</v>
          </cell>
          <cell r="F261" t="str">
            <v>Common</v>
          </cell>
          <cell r="G261" t="str">
            <v>Turkey</v>
          </cell>
          <cell r="H261" t="str">
            <v>All</v>
          </cell>
          <cell r="I261" t="str">
            <v>S22</v>
          </cell>
          <cell r="J261" t="str">
            <v>Drop</v>
          </cell>
          <cell r="K261" t="str">
            <v>X</v>
          </cell>
          <cell r="L261" t="str">
            <v xml:space="preserve">Beach Towel </v>
          </cell>
          <cell r="M261" t="str">
            <v>All Black</v>
          </cell>
          <cell r="N261" t="str">
            <v>X</v>
          </cell>
          <cell r="O261" t="str">
            <v>재고사용</v>
          </cell>
          <cell r="V261">
            <v>12.12</v>
          </cell>
          <cell r="W261">
            <v>0</v>
          </cell>
          <cell r="X261">
            <v>0.24</v>
          </cell>
          <cell r="Y261">
            <v>0.24</v>
          </cell>
          <cell r="Z261">
            <v>12.6</v>
          </cell>
          <cell r="AA261">
            <v>13.6</v>
          </cell>
          <cell r="AJ261">
            <v>19.8</v>
          </cell>
          <cell r="AK261">
            <v>0.36363636363636365</v>
          </cell>
        </row>
        <row r="262">
          <cell r="C262">
            <v>12809</v>
          </cell>
          <cell r="D262">
            <v>8809668418484</v>
          </cell>
          <cell r="E262" t="str">
            <v>Acc'y</v>
          </cell>
          <cell r="F262" t="str">
            <v>Common</v>
          </cell>
          <cell r="G262" t="str">
            <v>Turkey</v>
          </cell>
          <cell r="H262" t="str">
            <v>All</v>
          </cell>
          <cell r="I262" t="str">
            <v>S22</v>
          </cell>
          <cell r="J262" t="str">
            <v>Drop</v>
          </cell>
          <cell r="K262" t="str">
            <v>X</v>
          </cell>
          <cell r="L262" t="str">
            <v xml:space="preserve">Beach Towel </v>
          </cell>
          <cell r="M262" t="str">
            <v>Waikiki beach</v>
          </cell>
          <cell r="N262" t="str">
            <v>X</v>
          </cell>
          <cell r="O262" t="str">
            <v>재고사용</v>
          </cell>
          <cell r="V262">
            <v>12.12</v>
          </cell>
          <cell r="W262">
            <v>0</v>
          </cell>
          <cell r="X262">
            <v>0.24</v>
          </cell>
          <cell r="Y262">
            <v>0.24</v>
          </cell>
          <cell r="Z262">
            <v>12.6</v>
          </cell>
          <cell r="AA262">
            <v>13.6</v>
          </cell>
          <cell r="AJ262">
            <v>19.8</v>
          </cell>
          <cell r="AK262">
            <v>0.36363636363636365</v>
          </cell>
        </row>
        <row r="263">
          <cell r="C263">
            <v>15455</v>
          </cell>
          <cell r="D263">
            <v>8809668418408</v>
          </cell>
          <cell r="E263" t="str">
            <v>Acc'y</v>
          </cell>
          <cell r="F263" t="str">
            <v>Common</v>
          </cell>
          <cell r="G263" t="str">
            <v>VN</v>
          </cell>
          <cell r="H263" t="str">
            <v>All</v>
          </cell>
          <cell r="I263" t="str">
            <v>S22</v>
          </cell>
          <cell r="J263" t="str">
            <v>All</v>
          </cell>
          <cell r="K263" t="str">
            <v>O</v>
          </cell>
          <cell r="L263" t="str">
            <v>Laptop pouch 13" for Field Office</v>
          </cell>
          <cell r="M263" t="str">
            <v>Black</v>
          </cell>
          <cell r="N263" t="str">
            <v>X</v>
          </cell>
          <cell r="O263" t="str">
            <v>AT</v>
          </cell>
          <cell r="P263">
            <v>4.71</v>
          </cell>
          <cell r="Q263">
            <v>0</v>
          </cell>
          <cell r="R263">
            <v>0.04</v>
          </cell>
          <cell r="S263">
            <v>4.75</v>
          </cell>
          <cell r="T263">
            <v>5.0999999999999996</v>
          </cell>
          <cell r="U263">
            <v>5.0999999999999996</v>
          </cell>
          <cell r="V263">
            <v>4.84</v>
          </cell>
          <cell r="W263">
            <v>0</v>
          </cell>
          <cell r="Y263">
            <v>0.06</v>
          </cell>
          <cell r="Z263">
            <v>4.8999999999999995</v>
          </cell>
          <cell r="AA263">
            <v>5.3</v>
          </cell>
          <cell r="AB263">
            <v>3.9215686274509887E-2</v>
          </cell>
          <cell r="AC263">
            <v>5.6627999999999998</v>
          </cell>
          <cell r="AF263">
            <v>0.12</v>
          </cell>
          <cell r="AG263">
            <v>5.7827999999999999</v>
          </cell>
          <cell r="AH263">
            <v>6.2</v>
          </cell>
          <cell r="AI263">
            <v>0.16981132075471694</v>
          </cell>
          <cell r="AJ263">
            <v>8.6</v>
          </cell>
          <cell r="AK263">
            <v>0.43023255813953487</v>
          </cell>
          <cell r="AO263">
            <v>11.5</v>
          </cell>
          <cell r="AP263">
            <v>0.49714782608695651</v>
          </cell>
          <cell r="AQ263">
            <v>8.6</v>
          </cell>
          <cell r="AR263">
            <v>0.43023255813953487</v>
          </cell>
          <cell r="AS263">
            <v>0.25217391304347825</v>
          </cell>
        </row>
        <row r="264">
          <cell r="C264">
            <v>15456</v>
          </cell>
          <cell r="D264">
            <v>8809668418415</v>
          </cell>
          <cell r="E264" t="str">
            <v>Acc'y</v>
          </cell>
          <cell r="F264" t="str">
            <v>Common</v>
          </cell>
          <cell r="G264" t="str">
            <v>VN</v>
          </cell>
          <cell r="H264" t="str">
            <v>All</v>
          </cell>
          <cell r="I264" t="str">
            <v>S22</v>
          </cell>
          <cell r="J264" t="str">
            <v>All</v>
          </cell>
          <cell r="K264" t="str">
            <v>O</v>
          </cell>
          <cell r="L264" t="str">
            <v>Compressor for Field Office M</v>
          </cell>
          <cell r="M264" t="str">
            <v>Black</v>
          </cell>
          <cell r="N264" t="str">
            <v>X</v>
          </cell>
          <cell r="O264" t="str">
            <v>AT</v>
          </cell>
          <cell r="P264">
            <v>4.6500000000000004</v>
          </cell>
          <cell r="Q264">
            <v>0</v>
          </cell>
          <cell r="R264">
            <v>0.04</v>
          </cell>
          <cell r="S264">
            <v>4.6900000000000004</v>
          </cell>
          <cell r="T264">
            <v>5.0999999999999996</v>
          </cell>
          <cell r="U264">
            <v>5.0999999999999996</v>
          </cell>
          <cell r="V264">
            <v>4.47</v>
          </cell>
          <cell r="W264">
            <v>0</v>
          </cell>
          <cell r="Y264">
            <v>0.06</v>
          </cell>
          <cell r="Z264">
            <v>4.5299999999999994</v>
          </cell>
          <cell r="AA264">
            <v>4.9000000000000004</v>
          </cell>
          <cell r="AB264">
            <v>-3.9215686274509665E-2</v>
          </cell>
          <cell r="AC264">
            <v>5.2298999999999998</v>
          </cell>
          <cell r="AF264">
            <v>0.12</v>
          </cell>
          <cell r="AG264">
            <v>5.3498999999999999</v>
          </cell>
          <cell r="AH264">
            <v>5.8</v>
          </cell>
          <cell r="AI264">
            <v>0.18367346938775508</v>
          </cell>
          <cell r="AJ264">
            <v>8.6</v>
          </cell>
          <cell r="AK264">
            <v>0.47325581395348848</v>
          </cell>
          <cell r="AO264">
            <v>11</v>
          </cell>
          <cell r="AP264">
            <v>0.51364545454545452</v>
          </cell>
          <cell r="AQ264">
            <v>8.6</v>
          </cell>
          <cell r="AR264">
            <v>0.47325581395348848</v>
          </cell>
          <cell r="AS264">
            <v>0.21818181818181825</v>
          </cell>
        </row>
        <row r="265">
          <cell r="C265">
            <v>15457</v>
          </cell>
          <cell r="D265">
            <v>8809668418422</v>
          </cell>
          <cell r="E265" t="str">
            <v>Acc'y</v>
          </cell>
          <cell r="F265" t="str">
            <v>Common</v>
          </cell>
          <cell r="G265" t="str">
            <v>VN</v>
          </cell>
          <cell r="H265" t="str">
            <v>All</v>
          </cell>
          <cell r="I265" t="str">
            <v>S22</v>
          </cell>
          <cell r="J265" t="str">
            <v>All</v>
          </cell>
          <cell r="K265" t="str">
            <v>O</v>
          </cell>
          <cell r="L265" t="str">
            <v>Shoulder strap for Field Office</v>
          </cell>
          <cell r="M265" t="str">
            <v>Black</v>
          </cell>
          <cell r="N265" t="str">
            <v>X</v>
          </cell>
          <cell r="O265" t="str">
            <v>AT</v>
          </cell>
          <cell r="P265">
            <v>6.45</v>
          </cell>
          <cell r="Q265">
            <v>0</v>
          </cell>
          <cell r="R265">
            <v>0.04</v>
          </cell>
          <cell r="S265">
            <v>6.49</v>
          </cell>
          <cell r="T265">
            <v>7</v>
          </cell>
          <cell r="U265">
            <v>7</v>
          </cell>
          <cell r="V265">
            <v>6.11</v>
          </cell>
          <cell r="W265">
            <v>0</v>
          </cell>
          <cell r="Y265">
            <v>0.06</v>
          </cell>
          <cell r="Z265">
            <v>6.17</v>
          </cell>
          <cell r="AA265">
            <v>6.7</v>
          </cell>
          <cell r="AB265">
            <v>-4.2857142857142816E-2</v>
          </cell>
          <cell r="AC265">
            <v>6.8432000000000013</v>
          </cell>
          <cell r="AF265">
            <v>0.12</v>
          </cell>
          <cell r="AG265">
            <v>6.9632000000000014</v>
          </cell>
          <cell r="AH265">
            <v>7.5</v>
          </cell>
          <cell r="AI265">
            <v>0.11940298507462677</v>
          </cell>
          <cell r="AJ265">
            <v>13.45</v>
          </cell>
          <cell r="AK265">
            <v>0.54126394052044602</v>
          </cell>
          <cell r="AO265">
            <v>14</v>
          </cell>
          <cell r="AP265">
            <v>0.50262857142857131</v>
          </cell>
          <cell r="AQ265">
            <v>13.45</v>
          </cell>
          <cell r="AR265">
            <v>0.54126394052044602</v>
          </cell>
          <cell r="AS265">
            <v>3.9285714285714368E-2</v>
          </cell>
        </row>
        <row r="266">
          <cell r="C266">
            <v>15458</v>
          </cell>
          <cell r="D266">
            <v>8809668418439</v>
          </cell>
          <cell r="E266" t="str">
            <v>Acc'y</v>
          </cell>
          <cell r="F266" t="str">
            <v>Common</v>
          </cell>
          <cell r="G266" t="str">
            <v>VN</v>
          </cell>
          <cell r="H266" t="str">
            <v>All</v>
          </cell>
          <cell r="I266" t="str">
            <v>S22</v>
          </cell>
          <cell r="J266" t="str">
            <v>All</v>
          </cell>
          <cell r="K266" t="str">
            <v>O</v>
          </cell>
          <cell r="L266" t="str">
            <v>Padded Inner Case for Field Office M</v>
          </cell>
          <cell r="M266" t="str">
            <v>Black</v>
          </cell>
          <cell r="N266" t="str">
            <v>X</v>
          </cell>
          <cell r="O266" t="str">
            <v>AT</v>
          </cell>
          <cell r="P266">
            <v>20.87</v>
          </cell>
          <cell r="Q266">
            <v>0</v>
          </cell>
          <cell r="R266">
            <v>0.04</v>
          </cell>
          <cell r="S266">
            <v>20.91</v>
          </cell>
          <cell r="T266">
            <v>22.6</v>
          </cell>
          <cell r="U266">
            <v>22.6</v>
          </cell>
          <cell r="V266">
            <v>18.09</v>
          </cell>
          <cell r="W266">
            <v>0</v>
          </cell>
          <cell r="Y266">
            <v>0.06</v>
          </cell>
          <cell r="Z266">
            <v>18.149999999999999</v>
          </cell>
          <cell r="AA266">
            <v>19.600000000000001</v>
          </cell>
          <cell r="AB266">
            <v>-0.13274336283185839</v>
          </cell>
          <cell r="AC266">
            <v>21.165299999999998</v>
          </cell>
          <cell r="AF266">
            <v>0.12</v>
          </cell>
          <cell r="AG266">
            <v>21.285299999999999</v>
          </cell>
          <cell r="AH266">
            <v>23</v>
          </cell>
          <cell r="AI266">
            <v>0.1734693877551019</v>
          </cell>
          <cell r="AJ266">
            <v>38</v>
          </cell>
          <cell r="AK266">
            <v>0.52236842105263159</v>
          </cell>
          <cell r="AO266">
            <v>43</v>
          </cell>
          <cell r="AP266">
            <v>0.50499302325581397</v>
          </cell>
          <cell r="AQ266">
            <v>38</v>
          </cell>
          <cell r="AR266">
            <v>0.52236842105263159</v>
          </cell>
          <cell r="AS266">
            <v>0.11627906976744184</v>
          </cell>
        </row>
        <row r="267">
          <cell r="C267">
            <v>15459</v>
          </cell>
          <cell r="D267">
            <v>8809668418446</v>
          </cell>
          <cell r="E267" t="str">
            <v>Acc'y</v>
          </cell>
          <cell r="F267" t="str">
            <v>Common</v>
          </cell>
          <cell r="G267" t="str">
            <v>VN</v>
          </cell>
          <cell r="H267" t="str">
            <v>All</v>
          </cell>
          <cell r="I267" t="str">
            <v>S22</v>
          </cell>
          <cell r="J267" t="str">
            <v>All</v>
          </cell>
          <cell r="K267" t="str">
            <v>O</v>
          </cell>
          <cell r="L267" t="str">
            <v>Inner pouch set for Field Office</v>
          </cell>
          <cell r="M267" t="str">
            <v>Black</v>
          </cell>
          <cell r="N267" t="str">
            <v>X</v>
          </cell>
          <cell r="O267" t="str">
            <v>AT</v>
          </cell>
          <cell r="P267">
            <v>10.64</v>
          </cell>
          <cell r="Q267">
            <v>0</v>
          </cell>
          <cell r="R267">
            <v>0.04</v>
          </cell>
          <cell r="S267">
            <v>10.68</v>
          </cell>
          <cell r="T267">
            <v>11.5</v>
          </cell>
          <cell r="U267">
            <v>11.5</v>
          </cell>
          <cell r="V267">
            <v>11.01</v>
          </cell>
          <cell r="W267">
            <v>0</v>
          </cell>
          <cell r="Y267">
            <v>0.06</v>
          </cell>
          <cell r="Z267">
            <v>11.07</v>
          </cell>
          <cell r="AA267">
            <v>12</v>
          </cell>
          <cell r="AB267">
            <v>4.3478260869565188E-2</v>
          </cell>
          <cell r="AC267">
            <v>12.881699999999999</v>
          </cell>
          <cell r="AF267">
            <v>0.12</v>
          </cell>
          <cell r="AG267">
            <v>13.001699999999998</v>
          </cell>
          <cell r="AH267">
            <v>14</v>
          </cell>
          <cell r="AI267">
            <v>0.16666666666666674</v>
          </cell>
          <cell r="AJ267">
            <v>19.5</v>
          </cell>
          <cell r="AK267">
            <v>0.43230769230769228</v>
          </cell>
          <cell r="AO267">
            <v>26</v>
          </cell>
          <cell r="AP267">
            <v>0.49993461538461548</v>
          </cell>
          <cell r="AQ267">
            <v>19.5</v>
          </cell>
          <cell r="AR267">
            <v>0.43230769230769228</v>
          </cell>
          <cell r="AS267">
            <v>0.25</v>
          </cell>
        </row>
        <row r="268">
          <cell r="C268">
            <v>15462</v>
          </cell>
          <cell r="D268">
            <v>8809759231596</v>
          </cell>
          <cell r="E268" t="str">
            <v>Carry</v>
          </cell>
          <cell r="F268" t="str">
            <v>Common</v>
          </cell>
          <cell r="G268" t="str">
            <v>VN</v>
          </cell>
          <cell r="H268" t="str">
            <v>All</v>
          </cell>
          <cell r="I268" t="str">
            <v>S22</v>
          </cell>
          <cell r="J268" t="str">
            <v>Drop</v>
          </cell>
          <cell r="K268" t="str">
            <v>X</v>
          </cell>
          <cell r="L268" t="str">
            <v>Light Bag for Tac.Field office M</v>
          </cell>
          <cell r="M268" t="str">
            <v>Black</v>
          </cell>
          <cell r="N268" t="str">
            <v>X</v>
          </cell>
          <cell r="O268" t="str">
            <v>AT</v>
          </cell>
          <cell r="V268">
            <v>5.81</v>
          </cell>
          <cell r="W268">
            <v>0</v>
          </cell>
          <cell r="Y268">
            <v>2.7E-2</v>
          </cell>
          <cell r="Z268">
            <v>5.8369999999999997</v>
          </cell>
          <cell r="AA268">
            <v>6.3</v>
          </cell>
          <cell r="AJ268">
            <v>12</v>
          </cell>
          <cell r="AK268">
            <v>0.51358333333333328</v>
          </cell>
        </row>
        <row r="269">
          <cell r="C269">
            <v>15463</v>
          </cell>
          <cell r="D269">
            <v>8809759231602</v>
          </cell>
          <cell r="E269" t="str">
            <v>Carry</v>
          </cell>
          <cell r="F269" t="str">
            <v>Common</v>
          </cell>
          <cell r="G269" t="str">
            <v>VN</v>
          </cell>
          <cell r="H269" t="str">
            <v>All</v>
          </cell>
          <cell r="I269" t="str">
            <v>S22</v>
          </cell>
          <cell r="J269" t="str">
            <v>Drop</v>
          </cell>
          <cell r="K269" t="str">
            <v>X</v>
          </cell>
          <cell r="L269" t="str">
            <v>Light Bag for Tac.Field office M</v>
          </cell>
          <cell r="M269" t="str">
            <v>Coyote Tan</v>
          </cell>
          <cell r="N269" t="str">
            <v>X</v>
          </cell>
          <cell r="O269" t="str">
            <v>AT</v>
          </cell>
          <cell r="V269">
            <v>5.81</v>
          </cell>
          <cell r="W269">
            <v>0</v>
          </cell>
          <cell r="Y269">
            <v>2.7E-2</v>
          </cell>
          <cell r="Z269">
            <v>5.8369999999999997</v>
          </cell>
          <cell r="AA269">
            <v>6.3</v>
          </cell>
          <cell r="AJ269">
            <v>12</v>
          </cell>
          <cell r="AK269">
            <v>0.51358333333333328</v>
          </cell>
        </row>
        <row r="270">
          <cell r="C270">
            <v>15461</v>
          </cell>
          <cell r="D270">
            <v>8809759230957</v>
          </cell>
          <cell r="E270" t="str">
            <v>Acc'y</v>
          </cell>
          <cell r="F270" t="str">
            <v>Common</v>
          </cell>
          <cell r="G270" t="str">
            <v>KR</v>
          </cell>
          <cell r="H270" t="str">
            <v>All</v>
          </cell>
          <cell r="I270" t="str">
            <v>S22</v>
          </cell>
          <cell r="J270" t="str">
            <v>All</v>
          </cell>
          <cell r="K270" t="str">
            <v>O</v>
          </cell>
          <cell r="L270" t="str">
            <v>Quick Connector for Field office M (4ea/set)</v>
          </cell>
          <cell r="M270" t="str">
            <v>Black</v>
          </cell>
          <cell r="N270" t="str">
            <v>X</v>
          </cell>
          <cell r="O270" t="str">
            <v>외주가공</v>
          </cell>
          <cell r="V270">
            <v>0</v>
          </cell>
          <cell r="W270">
            <v>0.63</v>
          </cell>
          <cell r="Y270">
            <v>0.41</v>
          </cell>
          <cell r="Z270">
            <v>1.04</v>
          </cell>
          <cell r="AA270">
            <v>1.1000000000000001</v>
          </cell>
          <cell r="AC270">
            <v>1</v>
          </cell>
          <cell r="AF270">
            <v>0.182</v>
          </cell>
          <cell r="AG270">
            <v>1.1819999999999999</v>
          </cell>
          <cell r="AH270">
            <v>1.3</v>
          </cell>
          <cell r="AI270">
            <v>0.18181818181818166</v>
          </cell>
          <cell r="AJ270">
            <v>1.4</v>
          </cell>
          <cell r="AK270">
            <v>0.25714285714285712</v>
          </cell>
          <cell r="AO270">
            <v>1.6</v>
          </cell>
          <cell r="AP270">
            <v>0.26125000000000009</v>
          </cell>
          <cell r="AQ270">
            <v>1.4</v>
          </cell>
          <cell r="AR270">
            <v>0.25714285714285712</v>
          </cell>
          <cell r="AS270">
            <v>0.12500000000000011</v>
          </cell>
        </row>
        <row r="271">
          <cell r="C271">
            <v>15460</v>
          </cell>
          <cell r="D271">
            <v>8809759230940</v>
          </cell>
          <cell r="E271" t="str">
            <v>Acc'y</v>
          </cell>
          <cell r="F271" t="str">
            <v>Common</v>
          </cell>
          <cell r="G271" t="str">
            <v>KR</v>
          </cell>
          <cell r="H271" t="str">
            <v>All</v>
          </cell>
          <cell r="I271" t="str">
            <v>S22</v>
          </cell>
          <cell r="J271" t="str">
            <v>Drop</v>
          </cell>
          <cell r="K271" t="str">
            <v>X</v>
          </cell>
          <cell r="L271" t="str">
            <v>Table Top for Field Office M</v>
          </cell>
          <cell r="M271" t="str">
            <v>Black</v>
          </cell>
          <cell r="N271" t="str">
            <v>-</v>
          </cell>
          <cell r="O271" t="str">
            <v>재고사용</v>
          </cell>
          <cell r="V271">
            <v>0</v>
          </cell>
          <cell r="W271">
            <v>7.94</v>
          </cell>
          <cell r="Y271">
            <v>2.81</v>
          </cell>
          <cell r="Z271">
            <v>10.75</v>
          </cell>
          <cell r="AA271">
            <v>11.6</v>
          </cell>
          <cell r="AJ271">
            <v>16.5</v>
          </cell>
          <cell r="AK271">
            <v>0.34848484848484851</v>
          </cell>
        </row>
        <row r="272">
          <cell r="C272">
            <v>15464</v>
          </cell>
          <cell r="D272">
            <v>8809759231619</v>
          </cell>
          <cell r="E272" t="str">
            <v>Acc'y</v>
          </cell>
          <cell r="F272" t="str">
            <v>Common</v>
          </cell>
          <cell r="G272" t="str">
            <v>KR</v>
          </cell>
          <cell r="H272" t="str">
            <v>All</v>
          </cell>
          <cell r="I272" t="str">
            <v>S22</v>
          </cell>
          <cell r="J272" t="str">
            <v>Drop</v>
          </cell>
          <cell r="K272" t="str">
            <v>X</v>
          </cell>
          <cell r="L272" t="str">
            <v>Only frame set for Field Office M</v>
          </cell>
          <cell r="M272" t="str">
            <v>X</v>
          </cell>
          <cell r="N272" t="str">
            <v>F10 Black</v>
          </cell>
          <cell r="O272" t="str">
            <v>외주가공</v>
          </cell>
          <cell r="V272">
            <v>0</v>
          </cell>
          <cell r="W272">
            <v>26.24</v>
          </cell>
          <cell r="Y272">
            <v>0.41</v>
          </cell>
          <cell r="Z272">
            <v>26.65</v>
          </cell>
          <cell r="AA272">
            <v>28.8</v>
          </cell>
          <cell r="AJ272">
            <v>45.2</v>
          </cell>
          <cell r="AK272">
            <v>0.41039823008849563</v>
          </cell>
        </row>
        <row r="273">
          <cell r="C273">
            <v>15465</v>
          </cell>
          <cell r="D273">
            <v>8809759231626</v>
          </cell>
          <cell r="E273" t="str">
            <v>Acc'y</v>
          </cell>
          <cell r="F273" t="str">
            <v>Common</v>
          </cell>
          <cell r="G273" t="str">
            <v>KR</v>
          </cell>
          <cell r="H273" t="str">
            <v>All</v>
          </cell>
          <cell r="I273" t="str">
            <v>S22</v>
          </cell>
          <cell r="J273" t="str">
            <v>All</v>
          </cell>
          <cell r="K273" t="str">
            <v>O</v>
          </cell>
          <cell r="L273" t="str">
            <v>Button Section set for Field office M</v>
          </cell>
          <cell r="M273" t="str">
            <v>X</v>
          </cell>
          <cell r="N273" t="str">
            <v>F10 Black</v>
          </cell>
          <cell r="O273" t="str">
            <v>외주가공</v>
          </cell>
          <cell r="V273">
            <v>0</v>
          </cell>
          <cell r="W273">
            <v>9.39</v>
          </cell>
          <cell r="Y273">
            <v>0.41</v>
          </cell>
          <cell r="Z273">
            <v>9.8000000000000007</v>
          </cell>
          <cell r="AA273">
            <v>10.6</v>
          </cell>
          <cell r="AC273">
            <v>0.69700000000000006</v>
          </cell>
          <cell r="AD273">
            <v>9.86</v>
          </cell>
          <cell r="AF273">
            <v>0.29199999999999998</v>
          </cell>
          <cell r="AG273">
            <v>10.848999999999998</v>
          </cell>
          <cell r="AH273">
            <v>11.7</v>
          </cell>
          <cell r="AI273">
            <v>0.10377358490566024</v>
          </cell>
          <cell r="AJ273">
            <v>15.5</v>
          </cell>
          <cell r="AK273">
            <v>0.36774193548387091</v>
          </cell>
          <cell r="AO273">
            <v>15.5</v>
          </cell>
          <cell r="AP273">
            <v>0.3000645161290324</v>
          </cell>
          <cell r="AQ273">
            <v>15.5</v>
          </cell>
          <cell r="AR273">
            <v>0.36774193548387091</v>
          </cell>
          <cell r="AS273">
            <v>0</v>
          </cell>
        </row>
        <row r="274">
          <cell r="C274">
            <v>12816</v>
          </cell>
          <cell r="D274">
            <v>8809759231664</v>
          </cell>
          <cell r="E274" t="str">
            <v>Acc'y</v>
          </cell>
          <cell r="F274" t="str">
            <v>Common</v>
          </cell>
          <cell r="G274" t="str">
            <v>KR</v>
          </cell>
          <cell r="H274" t="str">
            <v>All</v>
          </cell>
          <cell r="I274" t="str">
            <v>S22</v>
          </cell>
          <cell r="J274" t="str">
            <v>Drop</v>
          </cell>
          <cell r="K274" t="str">
            <v>X</v>
          </cell>
          <cell r="L274" t="str">
            <v>Molle Clip (2ea/set)</v>
          </cell>
          <cell r="M274" t="str">
            <v>X</v>
          </cell>
          <cell r="N274" t="str">
            <v>F10 Black</v>
          </cell>
          <cell r="O274" t="str">
            <v>외주가공</v>
          </cell>
          <cell r="V274">
            <v>0</v>
          </cell>
          <cell r="W274">
            <v>1.08</v>
          </cell>
          <cell r="Y274">
            <v>0.41</v>
          </cell>
          <cell r="Z274">
            <v>1.49</v>
          </cell>
          <cell r="AA274">
            <v>1.6</v>
          </cell>
          <cell r="AJ274">
            <v>2</v>
          </cell>
          <cell r="AK274">
            <v>0.255</v>
          </cell>
        </row>
        <row r="275">
          <cell r="C275">
            <v>12813</v>
          </cell>
          <cell r="D275">
            <v>8809759231633</v>
          </cell>
          <cell r="E275" t="str">
            <v>Acc'y</v>
          </cell>
          <cell r="F275" t="str">
            <v>Common</v>
          </cell>
          <cell r="G275" t="str">
            <v>KR</v>
          </cell>
          <cell r="H275" t="str">
            <v>All</v>
          </cell>
          <cell r="I275" t="str">
            <v>S22</v>
          </cell>
          <cell r="J275" t="str">
            <v>Drop</v>
          </cell>
          <cell r="K275" t="str">
            <v>X</v>
          </cell>
          <cell r="L275" t="str">
            <v>Helinox Stopper 3mm (10ea/set)</v>
          </cell>
          <cell r="M275" t="str">
            <v>Black</v>
          </cell>
          <cell r="N275" t="str">
            <v>X</v>
          </cell>
          <cell r="O275" t="str">
            <v>외주가공</v>
          </cell>
          <cell r="V275">
            <v>0</v>
          </cell>
          <cell r="W275">
            <v>3.3</v>
          </cell>
          <cell r="Y275">
            <v>0.41</v>
          </cell>
          <cell r="Z275">
            <v>3.71</v>
          </cell>
          <cell r="AA275">
            <v>4</v>
          </cell>
          <cell r="AJ275">
            <v>9</v>
          </cell>
          <cell r="AK275">
            <v>0.58777777777777773</v>
          </cell>
        </row>
        <row r="276">
          <cell r="C276">
            <v>12814</v>
          </cell>
          <cell r="D276">
            <v>8809759231640</v>
          </cell>
          <cell r="E276" t="str">
            <v>Acc'y</v>
          </cell>
          <cell r="F276" t="str">
            <v>Common</v>
          </cell>
          <cell r="G276" t="str">
            <v>KR</v>
          </cell>
          <cell r="H276" t="str">
            <v>All</v>
          </cell>
          <cell r="I276" t="str">
            <v>S22</v>
          </cell>
          <cell r="J276" t="str">
            <v>Drop</v>
          </cell>
          <cell r="K276" t="str">
            <v>X</v>
          </cell>
          <cell r="L276" t="str">
            <v>Helinox Stopper 4.5mm (10ea/set)</v>
          </cell>
          <cell r="M276" t="str">
            <v>Black</v>
          </cell>
          <cell r="N276" t="str">
            <v>X</v>
          </cell>
          <cell r="O276" t="str">
            <v>외주가공</v>
          </cell>
          <cell r="V276">
            <v>0</v>
          </cell>
          <cell r="W276">
            <v>4.28</v>
          </cell>
          <cell r="Y276">
            <v>0.41</v>
          </cell>
          <cell r="Z276">
            <v>4.6900000000000004</v>
          </cell>
          <cell r="AA276">
            <v>5.0999999999999996</v>
          </cell>
          <cell r="AJ276">
            <v>10.4</v>
          </cell>
          <cell r="AK276">
            <v>0.54903846153846159</v>
          </cell>
        </row>
        <row r="277">
          <cell r="C277">
            <v>12817</v>
          </cell>
          <cell r="D277">
            <v>8809759231718</v>
          </cell>
          <cell r="E277" t="str">
            <v>Acc'y</v>
          </cell>
          <cell r="F277" t="str">
            <v>Common</v>
          </cell>
          <cell r="G277" t="str">
            <v>KR</v>
          </cell>
          <cell r="H277" t="str">
            <v>All</v>
          </cell>
          <cell r="I277" t="str">
            <v>S22</v>
          </cell>
          <cell r="J277" t="str">
            <v>Drop</v>
          </cell>
          <cell r="K277" t="str">
            <v>X</v>
          </cell>
          <cell r="L277" t="str">
            <v>Helinox String 3mm / 20m</v>
          </cell>
          <cell r="M277" t="str">
            <v>Black</v>
          </cell>
          <cell r="N277" t="str">
            <v>X</v>
          </cell>
          <cell r="O277" t="str">
            <v>외주가공</v>
          </cell>
          <cell r="V277">
            <v>0</v>
          </cell>
          <cell r="W277">
            <v>7.98</v>
          </cell>
          <cell r="Y277">
            <v>0.41</v>
          </cell>
          <cell r="Z277">
            <v>8.39</v>
          </cell>
          <cell r="AA277">
            <v>9.1</v>
          </cell>
          <cell r="AJ277">
            <v>14.4</v>
          </cell>
          <cell r="AK277">
            <v>0.41736111111111107</v>
          </cell>
        </row>
        <row r="278">
          <cell r="C278">
            <v>12818</v>
          </cell>
          <cell r="D278">
            <v>8809759231732</v>
          </cell>
          <cell r="E278" t="str">
            <v>Acc'y</v>
          </cell>
          <cell r="F278" t="str">
            <v>Common</v>
          </cell>
          <cell r="G278" t="str">
            <v>KR</v>
          </cell>
          <cell r="H278" t="str">
            <v>All</v>
          </cell>
          <cell r="I278" t="str">
            <v>S22</v>
          </cell>
          <cell r="J278" t="str">
            <v>Drop</v>
          </cell>
          <cell r="K278" t="str">
            <v>X</v>
          </cell>
          <cell r="L278" t="str">
            <v>Helinox Sting 4.5mm / 20m</v>
          </cell>
          <cell r="M278" t="str">
            <v>Black</v>
          </cell>
          <cell r="N278" t="str">
            <v>X</v>
          </cell>
          <cell r="O278" t="str">
            <v>외주가공</v>
          </cell>
          <cell r="V278">
            <v>0</v>
          </cell>
          <cell r="W278">
            <v>10.08</v>
          </cell>
          <cell r="Y278">
            <v>0.41</v>
          </cell>
          <cell r="Z278">
            <v>10.49</v>
          </cell>
          <cell r="AA278">
            <v>11.3</v>
          </cell>
          <cell r="AJ278">
            <v>18.2</v>
          </cell>
          <cell r="AK278">
            <v>0.42362637362637356</v>
          </cell>
        </row>
        <row r="279">
          <cell r="C279">
            <v>10919</v>
          </cell>
          <cell r="D279">
            <v>8809272093152</v>
          </cell>
          <cell r="E279" t="str">
            <v>Stick</v>
          </cell>
          <cell r="F279" t="str">
            <v>Outdoor</v>
          </cell>
          <cell r="G279" t="str">
            <v>KR</v>
          </cell>
          <cell r="H279" t="str">
            <v>All</v>
          </cell>
          <cell r="I279" t="str">
            <v>S22</v>
          </cell>
          <cell r="J279" t="str">
            <v>HEMA</v>
          </cell>
          <cell r="K279" t="str">
            <v>O</v>
          </cell>
          <cell r="L279" t="str">
            <v>LBB 120</v>
          </cell>
          <cell r="M279" t="str">
            <v>x</v>
          </cell>
          <cell r="N279" t="str">
            <v>F14 Cyan Blue</v>
          </cell>
          <cell r="O279" t="str">
            <v>외주가공</v>
          </cell>
          <cell r="P279">
            <v>0</v>
          </cell>
          <cell r="Q279">
            <v>45</v>
          </cell>
          <cell r="R279">
            <v>0</v>
          </cell>
          <cell r="S279">
            <v>45</v>
          </cell>
          <cell r="T279">
            <v>48.6</v>
          </cell>
          <cell r="U279">
            <v>49.1</v>
          </cell>
          <cell r="V279">
            <v>0</v>
          </cell>
          <cell r="W279">
            <v>49.5</v>
          </cell>
          <cell r="Y279">
            <v>0.5</v>
          </cell>
          <cell r="Z279">
            <v>50</v>
          </cell>
          <cell r="AA279">
            <v>54</v>
          </cell>
          <cell r="AB279">
            <v>0.11111111111111116</v>
          </cell>
          <cell r="AC279">
            <v>0.23899999999999999</v>
          </cell>
          <cell r="AD279">
            <v>51.98</v>
          </cell>
          <cell r="AF279">
            <v>0.66180000000000005</v>
          </cell>
          <cell r="AG279">
            <v>52.880799999999994</v>
          </cell>
          <cell r="AH279">
            <v>57.1</v>
          </cell>
          <cell r="AI279">
            <v>5.7407407407407351E-2</v>
          </cell>
          <cell r="AJ279">
            <v>60</v>
          </cell>
          <cell r="AK279">
            <v>0.16666666666666663</v>
          </cell>
          <cell r="AL279">
            <v>57</v>
          </cell>
          <cell r="AM279">
            <v>0.21052631578947367</v>
          </cell>
          <cell r="AN279">
            <v>5.0000000000000044E-2</v>
          </cell>
          <cell r="AO279">
            <v>66</v>
          </cell>
          <cell r="AP279">
            <v>0.19877575757575772</v>
          </cell>
          <cell r="AQ279">
            <v>60</v>
          </cell>
          <cell r="AR279">
            <v>0.16666666666666663</v>
          </cell>
          <cell r="AS279">
            <v>9.0909090909090939E-2</v>
          </cell>
        </row>
        <row r="280">
          <cell r="C280">
            <v>10907</v>
          </cell>
          <cell r="D280">
            <v>8809272093183</v>
          </cell>
          <cell r="E280" t="str">
            <v>Stick</v>
          </cell>
          <cell r="F280" t="str">
            <v>Outdoor</v>
          </cell>
          <cell r="G280" t="str">
            <v>KR</v>
          </cell>
          <cell r="H280" t="str">
            <v>All</v>
          </cell>
          <cell r="I280" t="str">
            <v>S22</v>
          </cell>
          <cell r="J280" t="str">
            <v>HEMA</v>
          </cell>
          <cell r="K280" t="str">
            <v>O</v>
          </cell>
          <cell r="L280" t="str">
            <v>LBB 135</v>
          </cell>
          <cell r="M280" t="str">
            <v>x</v>
          </cell>
          <cell r="N280" t="str">
            <v>F14 Cyan Blue</v>
          </cell>
          <cell r="O280" t="str">
            <v>외주가공</v>
          </cell>
          <cell r="P280">
            <v>0</v>
          </cell>
          <cell r="Q280">
            <v>41.5</v>
          </cell>
          <cell r="R280">
            <v>0</v>
          </cell>
          <cell r="S280">
            <v>41.5</v>
          </cell>
          <cell r="T280">
            <v>44.8</v>
          </cell>
          <cell r="U280">
            <v>50.2</v>
          </cell>
          <cell r="V280">
            <v>0</v>
          </cell>
          <cell r="W280">
            <v>45.65</v>
          </cell>
          <cell r="Y280">
            <v>0.5</v>
          </cell>
          <cell r="Z280">
            <v>46.15</v>
          </cell>
          <cell r="AA280">
            <v>49.8</v>
          </cell>
          <cell r="AB280">
            <v>0.11160714285714279</v>
          </cell>
          <cell r="AC280">
            <v>0.23899999999999999</v>
          </cell>
          <cell r="AD280">
            <v>53.13</v>
          </cell>
          <cell r="AF280">
            <v>0.66180000000000005</v>
          </cell>
          <cell r="AG280">
            <v>54.030799999999999</v>
          </cell>
          <cell r="AH280">
            <v>58.4</v>
          </cell>
          <cell r="AI280">
            <v>0.17269076305220898</v>
          </cell>
          <cell r="AJ280">
            <v>61.5</v>
          </cell>
          <cell r="AK280">
            <v>0.24959349593495939</v>
          </cell>
          <cell r="AL280">
            <v>58.5</v>
          </cell>
          <cell r="AM280">
            <v>0.29059829059829057</v>
          </cell>
          <cell r="AN280">
            <v>4.8780487804878092E-2</v>
          </cell>
          <cell r="AO280">
            <v>67.5</v>
          </cell>
          <cell r="AP280">
            <v>0.19954370370370367</v>
          </cell>
          <cell r="AQ280">
            <v>61.5</v>
          </cell>
          <cell r="AR280">
            <v>0.24959349593495939</v>
          </cell>
          <cell r="AS280">
            <v>8.8888888888888906E-2</v>
          </cell>
        </row>
        <row r="281">
          <cell r="C281">
            <v>10929</v>
          </cell>
          <cell r="D281">
            <v>8809272097952</v>
          </cell>
          <cell r="E281" t="str">
            <v>Stick</v>
          </cell>
          <cell r="F281" t="str">
            <v>Outdoor</v>
          </cell>
          <cell r="G281" t="str">
            <v>KR</v>
          </cell>
          <cell r="H281" t="str">
            <v>All</v>
          </cell>
          <cell r="I281" t="str">
            <v>S22</v>
          </cell>
          <cell r="J281" t="str">
            <v>HEMA</v>
          </cell>
          <cell r="K281" t="str">
            <v>O</v>
          </cell>
          <cell r="L281" t="str">
            <v>LB 120SA</v>
          </cell>
          <cell r="M281" t="str">
            <v>x</v>
          </cell>
          <cell r="N281" t="str">
            <v>F14 Cyan Blue</v>
          </cell>
          <cell r="O281" t="str">
            <v>외주가공</v>
          </cell>
          <cell r="P281">
            <v>0</v>
          </cell>
          <cell r="Q281">
            <v>41.25</v>
          </cell>
          <cell r="R281">
            <v>0</v>
          </cell>
          <cell r="S281">
            <v>41.25</v>
          </cell>
          <cell r="T281">
            <v>44.6</v>
          </cell>
          <cell r="U281">
            <v>45.1</v>
          </cell>
          <cell r="V281">
            <v>0</v>
          </cell>
          <cell r="W281">
            <v>45.375</v>
          </cell>
          <cell r="Y281">
            <v>0.5</v>
          </cell>
          <cell r="Z281">
            <v>45.875</v>
          </cell>
          <cell r="AA281">
            <v>49.5</v>
          </cell>
          <cell r="AB281">
            <v>0.10986547085201792</v>
          </cell>
          <cell r="AC281">
            <v>0.23899999999999999</v>
          </cell>
          <cell r="AD281">
            <v>47.65</v>
          </cell>
          <cell r="AF281">
            <v>0.66180000000000005</v>
          </cell>
          <cell r="AG281">
            <v>48.550799999999995</v>
          </cell>
          <cell r="AH281">
            <v>52.4</v>
          </cell>
          <cell r="AI281">
            <v>5.8585858585858519E-2</v>
          </cell>
          <cell r="AJ281">
            <v>56</v>
          </cell>
          <cell r="AK281">
            <v>0.1808035714285714</v>
          </cell>
          <cell r="AL281">
            <v>53</v>
          </cell>
          <cell r="AM281">
            <v>0.22169811320754718</v>
          </cell>
          <cell r="AN281">
            <v>5.3571428571428603E-2</v>
          </cell>
          <cell r="AO281">
            <v>61</v>
          </cell>
          <cell r="AP281">
            <v>0.20408524590163946</v>
          </cell>
          <cell r="AQ281">
            <v>56</v>
          </cell>
          <cell r="AR281">
            <v>0.1808035714285714</v>
          </cell>
          <cell r="AS281">
            <v>8.1967213114754078E-2</v>
          </cell>
        </row>
        <row r="282">
          <cell r="C282">
            <v>10906</v>
          </cell>
          <cell r="D282">
            <v>8809272093039</v>
          </cell>
          <cell r="E282" t="str">
            <v>Stick</v>
          </cell>
          <cell r="F282" t="str">
            <v>Outdoor</v>
          </cell>
          <cell r="G282" t="str">
            <v>KR</v>
          </cell>
          <cell r="H282" t="str">
            <v>All</v>
          </cell>
          <cell r="I282" t="str">
            <v>S22</v>
          </cell>
          <cell r="J282" t="str">
            <v>HEMA</v>
          </cell>
          <cell r="K282" t="str">
            <v>O</v>
          </cell>
          <cell r="L282" t="str">
            <v>LB 135</v>
          </cell>
          <cell r="M282" t="str">
            <v>x</v>
          </cell>
          <cell r="N282" t="str">
            <v>F14 Cyan Blue</v>
          </cell>
          <cell r="O282" t="str">
            <v>외주가공</v>
          </cell>
          <cell r="P282">
            <v>0</v>
          </cell>
          <cell r="Q282">
            <v>41.5</v>
          </cell>
          <cell r="R282">
            <v>0</v>
          </cell>
          <cell r="S282">
            <v>41.5</v>
          </cell>
          <cell r="T282">
            <v>44.8</v>
          </cell>
          <cell r="U282">
            <v>45.4</v>
          </cell>
          <cell r="V282">
            <v>0</v>
          </cell>
          <cell r="W282">
            <v>45.65</v>
          </cell>
          <cell r="Y282">
            <v>0.5</v>
          </cell>
          <cell r="Z282">
            <v>46.15</v>
          </cell>
          <cell r="AA282">
            <v>49.8</v>
          </cell>
          <cell r="AB282">
            <v>0.11160714285714279</v>
          </cell>
          <cell r="AC282">
            <v>0.23899999999999999</v>
          </cell>
          <cell r="AD282">
            <v>47.93</v>
          </cell>
          <cell r="AF282">
            <v>0.66180000000000005</v>
          </cell>
          <cell r="AG282">
            <v>48.830799999999996</v>
          </cell>
          <cell r="AH282">
            <v>52.7</v>
          </cell>
          <cell r="AI282">
            <v>5.8232931726907688E-2</v>
          </cell>
          <cell r="AJ282">
            <v>56</v>
          </cell>
          <cell r="AK282">
            <v>0.17589285714285718</v>
          </cell>
          <cell r="AL282">
            <v>53</v>
          </cell>
          <cell r="AM282">
            <v>0.21698113207547165</v>
          </cell>
          <cell r="AN282">
            <v>5.3571428571428603E-2</v>
          </cell>
          <cell r="AO282">
            <v>61</v>
          </cell>
          <cell r="AP282">
            <v>0.19949508196721322</v>
          </cell>
          <cell r="AQ282">
            <v>56</v>
          </cell>
          <cell r="AR282">
            <v>0.17589285714285718</v>
          </cell>
          <cell r="AS282">
            <v>8.1967213114754078E-2</v>
          </cell>
        </row>
        <row r="283">
          <cell r="C283">
            <v>10925</v>
          </cell>
          <cell r="D283">
            <v>8809272093176</v>
          </cell>
          <cell r="E283" t="str">
            <v>Stick</v>
          </cell>
          <cell r="F283" t="str">
            <v>Outdoor</v>
          </cell>
          <cell r="G283" t="str">
            <v>KR</v>
          </cell>
          <cell r="H283" t="str">
            <v>All</v>
          </cell>
          <cell r="I283" t="str">
            <v>S22</v>
          </cell>
          <cell r="J283" t="str">
            <v>HEMA</v>
          </cell>
          <cell r="K283" t="str">
            <v>O</v>
          </cell>
          <cell r="L283" t="str">
            <v>TL 120ADJ</v>
          </cell>
          <cell r="M283" t="str">
            <v>x</v>
          </cell>
          <cell r="N283" t="str">
            <v>F05 Golden Yellow</v>
          </cell>
          <cell r="O283" t="str">
            <v>외주가공</v>
          </cell>
          <cell r="P283">
            <v>0</v>
          </cell>
          <cell r="Q283">
            <v>44</v>
          </cell>
          <cell r="R283">
            <v>0</v>
          </cell>
          <cell r="S283">
            <v>44</v>
          </cell>
          <cell r="T283">
            <v>47.5</v>
          </cell>
          <cell r="U283">
            <v>48.1</v>
          </cell>
          <cell r="V283">
            <v>0</v>
          </cell>
          <cell r="W283">
            <v>48.4</v>
          </cell>
          <cell r="Y283">
            <v>0.5</v>
          </cell>
          <cell r="Z283">
            <v>48.9</v>
          </cell>
          <cell r="AA283">
            <v>52.8</v>
          </cell>
          <cell r="AB283">
            <v>0.111578947368421</v>
          </cell>
          <cell r="AC283">
            <v>0.23899999999999999</v>
          </cell>
          <cell r="AD283">
            <v>50.82</v>
          </cell>
          <cell r="AF283">
            <v>0.66180000000000005</v>
          </cell>
          <cell r="AG283">
            <v>51.720799999999997</v>
          </cell>
          <cell r="AH283">
            <v>55.9</v>
          </cell>
          <cell r="AI283">
            <v>5.8712121212121327E-2</v>
          </cell>
          <cell r="AJ283">
            <v>59</v>
          </cell>
          <cell r="AK283">
            <v>0.17118644067796618</v>
          </cell>
          <cell r="AL283">
            <v>56</v>
          </cell>
          <cell r="AM283">
            <v>0.2142857142857143</v>
          </cell>
          <cell r="AN283">
            <v>5.084745762711862E-2</v>
          </cell>
          <cell r="AO283">
            <v>65</v>
          </cell>
          <cell r="AP283">
            <v>0.20429538461538466</v>
          </cell>
          <cell r="AQ283">
            <v>59</v>
          </cell>
          <cell r="AR283">
            <v>0.17118644067796618</v>
          </cell>
          <cell r="AS283">
            <v>9.2307692307692313E-2</v>
          </cell>
        </row>
        <row r="284">
          <cell r="C284">
            <v>10910</v>
          </cell>
          <cell r="D284">
            <v>8809272093060</v>
          </cell>
          <cell r="E284" t="str">
            <v>Stick</v>
          </cell>
          <cell r="F284" t="str">
            <v>Outdoor</v>
          </cell>
          <cell r="G284" t="str">
            <v>KR</v>
          </cell>
          <cell r="H284" t="str">
            <v>All</v>
          </cell>
          <cell r="I284" t="str">
            <v>S22</v>
          </cell>
          <cell r="J284" t="str">
            <v>HEMA</v>
          </cell>
          <cell r="K284" t="str">
            <v>O</v>
          </cell>
          <cell r="L284" t="str">
            <v>TL 115</v>
          </cell>
          <cell r="M284" t="str">
            <v>x</v>
          </cell>
          <cell r="N284" t="str">
            <v>F17 Melon</v>
          </cell>
          <cell r="O284" t="str">
            <v>외주가공</v>
          </cell>
          <cell r="P284">
            <v>0</v>
          </cell>
          <cell r="Q284">
            <v>38.75</v>
          </cell>
          <cell r="R284">
            <v>0</v>
          </cell>
          <cell r="S284">
            <v>38.75</v>
          </cell>
          <cell r="T284">
            <v>41.9</v>
          </cell>
          <cell r="U284">
            <v>42.4</v>
          </cell>
          <cell r="V284">
            <v>0</v>
          </cell>
          <cell r="W284">
            <v>42.625</v>
          </cell>
          <cell r="Y284">
            <v>0.5</v>
          </cell>
          <cell r="Z284">
            <v>43.125</v>
          </cell>
          <cell r="AA284">
            <v>46.6</v>
          </cell>
          <cell r="AB284">
            <v>0.11217183770883055</v>
          </cell>
          <cell r="AC284">
            <v>0.23899999999999999</v>
          </cell>
          <cell r="AD284">
            <v>44.76</v>
          </cell>
          <cell r="AF284">
            <v>0.66180000000000005</v>
          </cell>
          <cell r="AG284">
            <v>45.660799999999995</v>
          </cell>
          <cell r="AH284">
            <v>49.3</v>
          </cell>
          <cell r="AI284">
            <v>5.7939914163090078E-2</v>
          </cell>
          <cell r="AJ284">
            <v>52</v>
          </cell>
          <cell r="AK284">
            <v>0.17067307692307687</v>
          </cell>
          <cell r="AL284">
            <v>49.5</v>
          </cell>
          <cell r="AM284">
            <v>0.21717171717171713</v>
          </cell>
          <cell r="AN284">
            <v>4.8076923076923128E-2</v>
          </cell>
          <cell r="AO284">
            <v>57</v>
          </cell>
          <cell r="AP284">
            <v>0.19893333333333341</v>
          </cell>
          <cell r="AQ284">
            <v>52</v>
          </cell>
          <cell r="AR284">
            <v>0.17067307692307687</v>
          </cell>
          <cell r="AS284">
            <v>8.7719298245614086E-2</v>
          </cell>
        </row>
        <row r="285">
          <cell r="C285">
            <v>10908</v>
          </cell>
          <cell r="D285">
            <v>8809272093046</v>
          </cell>
          <cell r="E285" t="str">
            <v>Stick</v>
          </cell>
          <cell r="F285" t="str">
            <v>Outdoor</v>
          </cell>
          <cell r="G285" t="str">
            <v>KR</v>
          </cell>
          <cell r="H285" t="str">
            <v>All</v>
          </cell>
          <cell r="I285" t="str">
            <v>S22</v>
          </cell>
          <cell r="J285" t="str">
            <v>HEMA</v>
          </cell>
          <cell r="K285" t="str">
            <v>O</v>
          </cell>
          <cell r="L285" t="str">
            <v>FL 120</v>
          </cell>
          <cell r="M285" t="str">
            <v>x</v>
          </cell>
          <cell r="N285" t="str">
            <v>F17 Melon</v>
          </cell>
          <cell r="O285" t="str">
            <v>외주가공</v>
          </cell>
          <cell r="P285">
            <v>0</v>
          </cell>
          <cell r="Q285">
            <v>34.25</v>
          </cell>
          <cell r="R285">
            <v>0</v>
          </cell>
          <cell r="S285">
            <v>34.25</v>
          </cell>
          <cell r="T285">
            <v>37</v>
          </cell>
          <cell r="U285">
            <v>37.5</v>
          </cell>
          <cell r="V285">
            <v>0</v>
          </cell>
          <cell r="W285">
            <v>37.674999999999997</v>
          </cell>
          <cell r="Y285">
            <v>0.5</v>
          </cell>
          <cell r="Z285">
            <v>38.174999999999997</v>
          </cell>
          <cell r="AA285">
            <v>41.2</v>
          </cell>
          <cell r="AB285">
            <v>0.11351351351351369</v>
          </cell>
          <cell r="AC285">
            <v>0.23899999999999999</v>
          </cell>
          <cell r="AD285">
            <v>39.56</v>
          </cell>
          <cell r="AF285">
            <v>0.66180000000000005</v>
          </cell>
          <cell r="AG285">
            <v>40.460799999999999</v>
          </cell>
          <cell r="AH285">
            <v>43.7</v>
          </cell>
          <cell r="AI285">
            <v>6.0679611650485521E-2</v>
          </cell>
          <cell r="AJ285">
            <v>46.5</v>
          </cell>
          <cell r="AK285">
            <v>0.17903225806451617</v>
          </cell>
          <cell r="AL285">
            <v>44</v>
          </cell>
          <cell r="AM285">
            <v>0.22159090909090906</v>
          </cell>
          <cell r="AN285">
            <v>5.3763440860215006E-2</v>
          </cell>
          <cell r="AO285">
            <v>51</v>
          </cell>
          <cell r="AP285">
            <v>0.2066509803921569</v>
          </cell>
          <cell r="AQ285">
            <v>46.5</v>
          </cell>
          <cell r="AR285">
            <v>0.17903225806451617</v>
          </cell>
          <cell r="AS285">
            <v>8.8235294117647078E-2</v>
          </cell>
        </row>
        <row r="286">
          <cell r="C286">
            <v>10911</v>
          </cell>
          <cell r="D286">
            <v>8809272093169</v>
          </cell>
          <cell r="E286" t="str">
            <v>Stick</v>
          </cell>
          <cell r="F286" t="str">
            <v>Outdoor</v>
          </cell>
          <cell r="G286" t="str">
            <v>KR</v>
          </cell>
          <cell r="H286" t="str">
            <v>All</v>
          </cell>
          <cell r="I286" t="str">
            <v>S22</v>
          </cell>
          <cell r="J286" t="str">
            <v>HEMA</v>
          </cell>
          <cell r="K286" t="str">
            <v>O</v>
          </cell>
          <cell r="L286" t="str">
            <v>TL130ADJ</v>
          </cell>
          <cell r="M286" t="str">
            <v>x</v>
          </cell>
          <cell r="N286" t="str">
            <v>F17 Melon</v>
          </cell>
          <cell r="O286" t="str">
            <v>외주가공</v>
          </cell>
          <cell r="P286">
            <v>0</v>
          </cell>
          <cell r="Q286">
            <v>34.25</v>
          </cell>
          <cell r="R286">
            <v>0</v>
          </cell>
          <cell r="S286">
            <v>34.25</v>
          </cell>
          <cell r="T286">
            <v>37</v>
          </cell>
          <cell r="U286">
            <v>37.5</v>
          </cell>
          <cell r="V286">
            <v>0</v>
          </cell>
          <cell r="W286">
            <v>37.674999999999997</v>
          </cell>
          <cell r="Y286">
            <v>0.5</v>
          </cell>
          <cell r="Z286">
            <v>38.174999999999997</v>
          </cell>
          <cell r="AA286">
            <v>41.2</v>
          </cell>
          <cell r="AB286">
            <v>0.11351351351351369</v>
          </cell>
          <cell r="AC286">
            <v>0.23899999999999999</v>
          </cell>
          <cell r="AD286">
            <v>51.98</v>
          </cell>
          <cell r="AF286">
            <v>0.66180000000000005</v>
          </cell>
          <cell r="AG286">
            <v>52.880799999999994</v>
          </cell>
          <cell r="AH286">
            <v>57.1</v>
          </cell>
          <cell r="AI286">
            <v>0.38592233009708732</v>
          </cell>
          <cell r="AJ286">
            <v>46.5</v>
          </cell>
          <cell r="AK286">
            <v>0.17903225806451617</v>
          </cell>
          <cell r="AL286">
            <v>44</v>
          </cell>
          <cell r="AM286">
            <v>0.22159090909090906</v>
          </cell>
          <cell r="AN286">
            <v>5.3763440860215006E-2</v>
          </cell>
          <cell r="AO286">
            <v>66</v>
          </cell>
          <cell r="AP286">
            <v>0.19877575757575772</v>
          </cell>
          <cell r="AQ286">
            <v>53.7</v>
          </cell>
          <cell r="AR286">
            <v>0.28910614525139677</v>
          </cell>
          <cell r="AS286">
            <v>0.18636363636363629</v>
          </cell>
        </row>
        <row r="287">
          <cell r="C287">
            <v>12763</v>
          </cell>
          <cell r="D287">
            <v>8809272094012</v>
          </cell>
          <cell r="E287" t="str">
            <v>Stick Acc'y</v>
          </cell>
          <cell r="F287" t="str">
            <v>Outdoor</v>
          </cell>
          <cell r="G287" t="str">
            <v>KR</v>
          </cell>
          <cell r="H287" t="str">
            <v>All</v>
          </cell>
          <cell r="I287" t="str">
            <v>S22</v>
          </cell>
          <cell r="J287" t="str">
            <v>HEMA</v>
          </cell>
          <cell r="K287" t="str">
            <v>O</v>
          </cell>
          <cell r="L287" t="str">
            <v>Snow Basket (80mm) - Pair</v>
          </cell>
          <cell r="M287" t="str">
            <v>x</v>
          </cell>
          <cell r="N287" t="str">
            <v>x</v>
          </cell>
          <cell r="O287" t="str">
            <v>외주가공</v>
          </cell>
          <cell r="P287">
            <v>1.05</v>
          </cell>
          <cell r="Q287">
            <v>0</v>
          </cell>
          <cell r="R287">
            <v>0.41</v>
          </cell>
          <cell r="S287">
            <v>1.46</v>
          </cell>
          <cell r="T287">
            <v>1.6</v>
          </cell>
          <cell r="U287">
            <v>1.6</v>
          </cell>
          <cell r="V287">
            <v>1.155</v>
          </cell>
          <cell r="W287">
            <v>0</v>
          </cell>
          <cell r="Y287">
            <v>0.41</v>
          </cell>
          <cell r="Z287">
            <v>1.5649999999999999</v>
          </cell>
          <cell r="AA287">
            <v>1.7</v>
          </cell>
          <cell r="AB287">
            <v>6.25E-2</v>
          </cell>
          <cell r="AC287">
            <v>0.28700000000000003</v>
          </cell>
          <cell r="AD287">
            <v>1.214</v>
          </cell>
          <cell r="AF287">
            <v>0.39700000000000002</v>
          </cell>
          <cell r="AG287">
            <v>1.8979999999999999</v>
          </cell>
          <cell r="AH287">
            <v>2</v>
          </cell>
          <cell r="AI287">
            <v>0.17647058823529416</v>
          </cell>
          <cell r="AJ287">
            <v>2.85</v>
          </cell>
          <cell r="AK287">
            <v>0.45087719298245621</v>
          </cell>
          <cell r="AL287">
            <v>2.85</v>
          </cell>
          <cell r="AM287">
            <v>0.48771929824561411</v>
          </cell>
          <cell r="AN287">
            <v>0</v>
          </cell>
          <cell r="AO287">
            <v>3.8</v>
          </cell>
          <cell r="AP287">
            <v>0.50052631578947371</v>
          </cell>
          <cell r="AQ287">
            <v>2.85</v>
          </cell>
          <cell r="AR287">
            <v>0.45087719298245621</v>
          </cell>
          <cell r="AS287">
            <v>0.24999999999999989</v>
          </cell>
        </row>
        <row r="288">
          <cell r="C288">
            <v>12764</v>
          </cell>
          <cell r="D288">
            <v>8809272099444</v>
          </cell>
          <cell r="E288" t="str">
            <v>Stick Acc'y</v>
          </cell>
          <cell r="F288" t="str">
            <v>Outdoor</v>
          </cell>
          <cell r="G288" t="str">
            <v>KR</v>
          </cell>
          <cell r="H288" t="str">
            <v>All</v>
          </cell>
          <cell r="I288" t="str">
            <v>S22</v>
          </cell>
          <cell r="J288" t="str">
            <v>HEMA</v>
          </cell>
          <cell r="K288" t="str">
            <v>O</v>
          </cell>
          <cell r="L288" t="str">
            <v>Powder Basket (110mm) - Pair</v>
          </cell>
          <cell r="M288" t="str">
            <v>x</v>
          </cell>
          <cell r="N288" t="str">
            <v>x</v>
          </cell>
          <cell r="O288" t="str">
            <v>외주가공</v>
          </cell>
          <cell r="P288">
            <v>1.2</v>
          </cell>
          <cell r="Q288">
            <v>0</v>
          </cell>
          <cell r="R288">
            <v>0.41</v>
          </cell>
          <cell r="S288">
            <v>1.6099999999999999</v>
          </cell>
          <cell r="T288">
            <v>1.7</v>
          </cell>
          <cell r="U288">
            <v>1.7</v>
          </cell>
          <cell r="V288">
            <v>1.3199999999999998</v>
          </cell>
          <cell r="W288">
            <v>0</v>
          </cell>
          <cell r="Y288">
            <v>0.41</v>
          </cell>
          <cell r="Z288">
            <v>1.7299999999999998</v>
          </cell>
          <cell r="AA288">
            <v>1.9</v>
          </cell>
          <cell r="AB288">
            <v>0.11764705882352944</v>
          </cell>
          <cell r="AC288">
            <v>0.28700000000000003</v>
          </cell>
          <cell r="AD288">
            <v>1.3859999999999999</v>
          </cell>
          <cell r="AF288">
            <v>0.4108</v>
          </cell>
          <cell r="AG288">
            <v>2.0838000000000001</v>
          </cell>
          <cell r="AH288">
            <v>2.2999999999999998</v>
          </cell>
          <cell r="AI288">
            <v>0.21052631578947367</v>
          </cell>
          <cell r="AJ288">
            <v>2.9</v>
          </cell>
          <cell r="AK288">
            <v>0.40344827586206899</v>
          </cell>
          <cell r="AL288">
            <v>2</v>
          </cell>
          <cell r="AM288">
            <v>0.19500000000000006</v>
          </cell>
          <cell r="AN288">
            <v>0.31034482758620685</v>
          </cell>
          <cell r="AO288">
            <v>4.2</v>
          </cell>
          <cell r="AP288">
            <v>0.50385714285714278</v>
          </cell>
          <cell r="AQ288">
            <v>2.9</v>
          </cell>
          <cell r="AR288">
            <v>0.40344827586206899</v>
          </cell>
          <cell r="AS288">
            <v>0.30952380952380953</v>
          </cell>
        </row>
        <row r="289">
          <cell r="C289">
            <v>30092</v>
          </cell>
          <cell r="D289">
            <v>8809668414158</v>
          </cell>
          <cell r="E289" t="str">
            <v>Stick Acc'y</v>
          </cell>
          <cell r="F289" t="str">
            <v>Outdoor</v>
          </cell>
          <cell r="G289" t="str">
            <v>KR</v>
          </cell>
          <cell r="H289" t="str">
            <v>All</v>
          </cell>
          <cell r="I289" t="str">
            <v>S22</v>
          </cell>
          <cell r="J289" t="str">
            <v>HEMA</v>
          </cell>
          <cell r="K289" t="str">
            <v>O</v>
          </cell>
          <cell r="L289" t="str">
            <v>Basket (45mm) - Pair</v>
          </cell>
          <cell r="M289" t="str">
            <v>x</v>
          </cell>
          <cell r="N289" t="str">
            <v>x</v>
          </cell>
          <cell r="O289" t="str">
            <v>외주가공</v>
          </cell>
          <cell r="P289">
            <v>0.4</v>
          </cell>
          <cell r="Q289">
            <v>0</v>
          </cell>
          <cell r="R289">
            <v>0.41</v>
          </cell>
          <cell r="S289">
            <v>0.81</v>
          </cell>
          <cell r="T289">
            <v>0.9</v>
          </cell>
          <cell r="U289">
            <v>0.9</v>
          </cell>
          <cell r="V289">
            <v>0.44000000000000006</v>
          </cell>
          <cell r="W289">
            <v>0</v>
          </cell>
          <cell r="Y289">
            <v>0.41</v>
          </cell>
          <cell r="Z289">
            <v>0.85000000000000009</v>
          </cell>
          <cell r="AA289">
            <v>0.9</v>
          </cell>
          <cell r="AB289">
            <v>0</v>
          </cell>
          <cell r="AC289">
            <v>0.28700000000000003</v>
          </cell>
          <cell r="AD289">
            <v>0.46200000000000002</v>
          </cell>
          <cell r="AF289">
            <v>0.39700000000000002</v>
          </cell>
          <cell r="AG289">
            <v>1.1460000000000001</v>
          </cell>
          <cell r="AH289">
            <v>1.2</v>
          </cell>
          <cell r="AI289">
            <v>0.33333333333333326</v>
          </cell>
          <cell r="AJ289">
            <v>2.85</v>
          </cell>
          <cell r="AK289">
            <v>0.70175438596491224</v>
          </cell>
          <cell r="AL289">
            <v>2.85</v>
          </cell>
          <cell r="AM289">
            <v>0.71578947368421053</v>
          </cell>
          <cell r="AN289">
            <v>0</v>
          </cell>
          <cell r="AO289">
            <v>2.85</v>
          </cell>
          <cell r="AP289">
            <v>0.59789473684210526</v>
          </cell>
          <cell r="AQ289">
            <v>2.85</v>
          </cell>
          <cell r="AR289">
            <v>0.70175438596491224</v>
          </cell>
          <cell r="AS289">
            <v>0</v>
          </cell>
        </row>
        <row r="290">
          <cell r="C290">
            <v>12765</v>
          </cell>
          <cell r="D290">
            <v>8809272094029</v>
          </cell>
          <cell r="E290" t="str">
            <v>Stick Acc'y</v>
          </cell>
          <cell r="F290" t="str">
            <v>Outdoor</v>
          </cell>
          <cell r="G290" t="str">
            <v>KR</v>
          </cell>
          <cell r="H290" t="str">
            <v>All</v>
          </cell>
          <cell r="I290" t="str">
            <v>S22</v>
          </cell>
          <cell r="J290" t="str">
            <v>HEMA</v>
          </cell>
          <cell r="K290" t="str">
            <v>O</v>
          </cell>
          <cell r="L290" t="str">
            <v>Walking Tip (2 pcs)</v>
          </cell>
          <cell r="M290" t="str">
            <v>x</v>
          </cell>
          <cell r="N290" t="str">
            <v>x</v>
          </cell>
          <cell r="O290" t="str">
            <v>외주가공</v>
          </cell>
          <cell r="P290">
            <v>0.66</v>
          </cell>
          <cell r="Q290">
            <v>0</v>
          </cell>
          <cell r="R290">
            <v>0.41</v>
          </cell>
          <cell r="S290">
            <v>1.07</v>
          </cell>
          <cell r="T290">
            <v>1.2</v>
          </cell>
          <cell r="U290">
            <v>1.2</v>
          </cell>
          <cell r="V290">
            <v>0.72599999999999998</v>
          </cell>
          <cell r="W290">
            <v>0</v>
          </cell>
          <cell r="Y290">
            <v>0.41</v>
          </cell>
          <cell r="Z290">
            <v>1.1359999999999999</v>
          </cell>
          <cell r="AA290">
            <v>1.2</v>
          </cell>
          <cell r="AB290">
            <v>0</v>
          </cell>
          <cell r="AC290">
            <v>0.28700000000000003</v>
          </cell>
          <cell r="AD290">
            <v>0.76200000000000001</v>
          </cell>
          <cell r="AF290">
            <v>0.39700000000000002</v>
          </cell>
          <cell r="AG290">
            <v>1.446</v>
          </cell>
          <cell r="AH290">
            <v>1.6</v>
          </cell>
          <cell r="AI290">
            <v>0.33333333333333348</v>
          </cell>
          <cell r="AJ290">
            <v>2</v>
          </cell>
          <cell r="AK290">
            <v>0.43200000000000005</v>
          </cell>
          <cell r="AL290">
            <v>1</v>
          </cell>
          <cell r="AM290">
            <v>-7.0000000000000062E-2</v>
          </cell>
          <cell r="AN290">
            <v>0.5</v>
          </cell>
          <cell r="AO290">
            <v>2.9</v>
          </cell>
          <cell r="AP290">
            <v>0.50137931034482763</v>
          </cell>
          <cell r="AQ290">
            <v>2</v>
          </cell>
          <cell r="AR290">
            <v>0.43200000000000005</v>
          </cell>
          <cell r="AS290">
            <v>0.31034482758620685</v>
          </cell>
        </row>
        <row r="291">
          <cell r="C291">
            <v>10201</v>
          </cell>
          <cell r="D291">
            <v>8809272093305</v>
          </cell>
          <cell r="E291" t="str">
            <v>Chair</v>
          </cell>
          <cell r="F291" t="str">
            <v>Tactical</v>
          </cell>
          <cell r="G291" t="str">
            <v>VN</v>
          </cell>
          <cell r="H291" t="str">
            <v>All</v>
          </cell>
          <cell r="I291" t="str">
            <v>S22</v>
          </cell>
          <cell r="J291" t="str">
            <v>All</v>
          </cell>
          <cell r="K291" t="str">
            <v>O</v>
          </cell>
          <cell r="L291" t="str">
            <v>Tactical Chair</v>
          </cell>
          <cell r="M291" t="str">
            <v>Black</v>
          </cell>
          <cell r="N291" t="str">
            <v>F10 Black</v>
          </cell>
          <cell r="O291" t="str">
            <v>AT</v>
          </cell>
          <cell r="P291">
            <v>11.04</v>
          </cell>
          <cell r="Q291">
            <v>15.7</v>
          </cell>
          <cell r="R291">
            <v>8.5999999999999993E-2</v>
          </cell>
          <cell r="S291">
            <v>26.825999999999997</v>
          </cell>
          <cell r="T291">
            <v>29</v>
          </cell>
          <cell r="U291">
            <v>29</v>
          </cell>
          <cell r="V291">
            <v>11.05</v>
          </cell>
          <cell r="W291">
            <v>17.27</v>
          </cell>
          <cell r="Y291">
            <v>8.5999999999999993E-2</v>
          </cell>
          <cell r="Z291">
            <v>28.405999999999999</v>
          </cell>
          <cell r="AA291">
            <v>30.7</v>
          </cell>
          <cell r="AB291">
            <v>6.2222222222222179E-2</v>
          </cell>
          <cell r="AC291">
            <v>12.9285</v>
          </cell>
          <cell r="AD291">
            <v>18.329999999999998</v>
          </cell>
          <cell r="AF291">
            <v>0.24</v>
          </cell>
          <cell r="AG291">
            <v>31.498499999999996</v>
          </cell>
          <cell r="AH291">
            <v>34</v>
          </cell>
          <cell r="AI291">
            <v>0.10749185667752448</v>
          </cell>
          <cell r="AJ291">
            <v>39.9</v>
          </cell>
          <cell r="AK291">
            <v>0.28807017543859648</v>
          </cell>
          <cell r="AL291">
            <v>37.700000000000003</v>
          </cell>
          <cell r="AM291">
            <v>0.28843501326259957</v>
          </cell>
          <cell r="AN291">
            <v>5.5137844611528708E-2</v>
          </cell>
          <cell r="AO291">
            <v>45</v>
          </cell>
          <cell r="AP291">
            <v>0.30003333333333337</v>
          </cell>
          <cell r="AQ291">
            <v>39.9</v>
          </cell>
          <cell r="AR291">
            <v>0.28807017543859648</v>
          </cell>
          <cell r="AS291">
            <v>0.1133333333333334</v>
          </cell>
        </row>
        <row r="292">
          <cell r="C292">
            <v>10202</v>
          </cell>
          <cell r="D292">
            <v>8809272093312</v>
          </cell>
          <cell r="E292" t="str">
            <v>Chair</v>
          </cell>
          <cell r="F292" t="str">
            <v>Tactical</v>
          </cell>
          <cell r="G292" t="str">
            <v>VN</v>
          </cell>
          <cell r="H292" t="str">
            <v>All</v>
          </cell>
          <cell r="I292" t="str">
            <v>S22</v>
          </cell>
          <cell r="J292" t="str">
            <v>All</v>
          </cell>
          <cell r="K292" t="str">
            <v>O</v>
          </cell>
          <cell r="L292" t="str">
            <v>Tactical Chair</v>
          </cell>
          <cell r="M292" t="str">
            <v>Coyote tan</v>
          </cell>
          <cell r="N292" t="str">
            <v>F10 Black</v>
          </cell>
          <cell r="O292" t="str">
            <v>AT</v>
          </cell>
          <cell r="P292">
            <v>11.100000000000001</v>
          </cell>
          <cell r="Q292">
            <v>15.7</v>
          </cell>
          <cell r="R292">
            <v>8.5999999999999993E-2</v>
          </cell>
          <cell r="S292">
            <v>26.885999999999999</v>
          </cell>
          <cell r="T292">
            <v>29</v>
          </cell>
          <cell r="U292">
            <v>29.1</v>
          </cell>
          <cell r="V292">
            <v>11.100000000000001</v>
          </cell>
          <cell r="W292">
            <v>17.27</v>
          </cell>
          <cell r="Y292">
            <v>8.5999999999999993E-2</v>
          </cell>
          <cell r="Z292">
            <v>28.456</v>
          </cell>
          <cell r="AA292">
            <v>30.7</v>
          </cell>
          <cell r="AB292">
            <v>6.2222222222222179E-2</v>
          </cell>
          <cell r="AC292">
            <v>12.987</v>
          </cell>
          <cell r="AD292">
            <v>18.329999999999998</v>
          </cell>
          <cell r="AF292">
            <v>0.24</v>
          </cell>
          <cell r="AG292">
            <v>31.556999999999999</v>
          </cell>
          <cell r="AH292">
            <v>34.1</v>
          </cell>
          <cell r="AI292">
            <v>0.11074918566775249</v>
          </cell>
          <cell r="AJ292">
            <v>39.9</v>
          </cell>
          <cell r="AK292">
            <v>0.2868170426065163</v>
          </cell>
          <cell r="AL292">
            <v>37.700000000000003</v>
          </cell>
          <cell r="AM292">
            <v>0.28684350132626002</v>
          </cell>
          <cell r="AN292">
            <v>5.5137844611528708E-2</v>
          </cell>
          <cell r="AO292">
            <v>45</v>
          </cell>
          <cell r="AP292">
            <v>0.29873333333333341</v>
          </cell>
          <cell r="AQ292">
            <v>39.9</v>
          </cell>
          <cell r="AR292">
            <v>0.2868170426065163</v>
          </cell>
          <cell r="AS292">
            <v>0.1133333333333334</v>
          </cell>
        </row>
        <row r="293">
          <cell r="C293">
            <v>10209</v>
          </cell>
          <cell r="D293">
            <v>8809272097402</v>
          </cell>
          <cell r="E293" t="str">
            <v>Chair</v>
          </cell>
          <cell r="F293" t="str">
            <v>Tactical</v>
          </cell>
          <cell r="G293" t="str">
            <v>VN</v>
          </cell>
          <cell r="H293" t="str">
            <v>All</v>
          </cell>
          <cell r="I293" t="str">
            <v>S22</v>
          </cell>
          <cell r="J293" t="str">
            <v>All</v>
          </cell>
          <cell r="K293" t="str">
            <v>O</v>
          </cell>
          <cell r="L293" t="str">
            <v xml:space="preserve">Tactical Chair </v>
          </cell>
          <cell r="M293" t="str">
            <v>Military olive</v>
          </cell>
          <cell r="N293" t="str">
            <v>F10 Black</v>
          </cell>
          <cell r="O293" t="str">
            <v>AT</v>
          </cell>
          <cell r="P293">
            <v>11.100000000000001</v>
          </cell>
          <cell r="Q293">
            <v>15.7</v>
          </cell>
          <cell r="R293">
            <v>8.5999999999999993E-2</v>
          </cell>
          <cell r="S293">
            <v>26.885999999999999</v>
          </cell>
          <cell r="T293">
            <v>29</v>
          </cell>
          <cell r="U293">
            <v>29.1</v>
          </cell>
          <cell r="V293">
            <v>11.100000000000001</v>
          </cell>
          <cell r="W293">
            <v>17.27</v>
          </cell>
          <cell r="Y293">
            <v>8.5999999999999993E-2</v>
          </cell>
          <cell r="Z293">
            <v>28.456</v>
          </cell>
          <cell r="AA293">
            <v>30.7</v>
          </cell>
          <cell r="AB293">
            <v>6.2222222222222179E-2</v>
          </cell>
          <cell r="AC293">
            <v>12.987</v>
          </cell>
          <cell r="AD293">
            <v>18.329999999999998</v>
          </cell>
          <cell r="AF293">
            <v>0.24</v>
          </cell>
          <cell r="AG293">
            <v>31.556999999999999</v>
          </cell>
          <cell r="AH293">
            <v>34.1</v>
          </cell>
          <cell r="AI293">
            <v>0.11074918566775249</v>
          </cell>
          <cell r="AJ293">
            <v>39.9</v>
          </cell>
          <cell r="AK293">
            <v>0.2868170426065163</v>
          </cell>
          <cell r="AL293">
            <v>37.700000000000003</v>
          </cell>
          <cell r="AM293">
            <v>0.28684350132626002</v>
          </cell>
          <cell r="AN293">
            <v>5.5137844611528708E-2</v>
          </cell>
          <cell r="AO293">
            <v>45</v>
          </cell>
          <cell r="AP293">
            <v>0.29873333333333341</v>
          </cell>
          <cell r="AQ293">
            <v>39.9</v>
          </cell>
          <cell r="AR293">
            <v>0.2868170426065163</v>
          </cell>
          <cell r="AS293">
            <v>0.1133333333333334</v>
          </cell>
        </row>
        <row r="294">
          <cell r="C294">
            <v>10203</v>
          </cell>
          <cell r="D294">
            <v>8809272093329</v>
          </cell>
          <cell r="E294" t="str">
            <v>Chair</v>
          </cell>
          <cell r="F294" t="str">
            <v>Tactical</v>
          </cell>
          <cell r="G294" t="str">
            <v>VN</v>
          </cell>
          <cell r="H294" t="str">
            <v>All</v>
          </cell>
          <cell r="I294" t="str">
            <v>S22</v>
          </cell>
          <cell r="J294" t="str">
            <v>A&amp;F</v>
          </cell>
          <cell r="K294" t="str">
            <v>O</v>
          </cell>
          <cell r="L294" t="str">
            <v>Tactical Chair</v>
          </cell>
          <cell r="M294" t="str">
            <v>Foliage green</v>
          </cell>
          <cell r="N294" t="str">
            <v>F10 Black</v>
          </cell>
          <cell r="O294" t="str">
            <v>AT</v>
          </cell>
          <cell r="P294">
            <v>11.100000000000001</v>
          </cell>
          <cell r="Q294">
            <v>15.7</v>
          </cell>
          <cell r="R294">
            <v>8.5999999999999993E-2</v>
          </cell>
          <cell r="S294">
            <v>26.885999999999999</v>
          </cell>
          <cell r="T294">
            <v>29</v>
          </cell>
          <cell r="U294">
            <v>29.1</v>
          </cell>
          <cell r="V294">
            <v>11.100000000000001</v>
          </cell>
          <cell r="W294">
            <v>17.27</v>
          </cell>
          <cell r="Y294">
            <v>8.5999999999999993E-2</v>
          </cell>
          <cell r="Z294">
            <v>28.456</v>
          </cell>
          <cell r="AA294">
            <v>30.7</v>
          </cell>
          <cell r="AB294">
            <v>5.862068965517242E-2</v>
          </cell>
          <cell r="AC294">
            <v>12.987</v>
          </cell>
          <cell r="AD294">
            <v>18.329999999999998</v>
          </cell>
          <cell r="AF294">
            <v>0.24</v>
          </cell>
          <cell r="AG294">
            <v>31.556999999999999</v>
          </cell>
          <cell r="AH294">
            <v>34.1</v>
          </cell>
          <cell r="AI294">
            <v>0.11074918566775249</v>
          </cell>
          <cell r="AJ294">
            <v>39.5</v>
          </cell>
          <cell r="AK294">
            <v>0.27959493670886082</v>
          </cell>
          <cell r="AL294">
            <v>37.700000000000003</v>
          </cell>
          <cell r="AM294">
            <v>0.28684350132626002</v>
          </cell>
          <cell r="AN294">
            <v>4.5569620253164467E-2</v>
          </cell>
          <cell r="AO294">
            <v>45</v>
          </cell>
          <cell r="AP294">
            <v>0.29873333333333341</v>
          </cell>
          <cell r="AQ294">
            <v>39.5</v>
          </cell>
          <cell r="AR294">
            <v>0.27959493670886082</v>
          </cell>
          <cell r="AS294">
            <v>0.12222222222222223</v>
          </cell>
        </row>
        <row r="295">
          <cell r="C295">
            <v>10227</v>
          </cell>
          <cell r="D295">
            <v>8809759236171</v>
          </cell>
          <cell r="E295" t="str">
            <v>Chair</v>
          </cell>
          <cell r="F295" t="str">
            <v>Tactical</v>
          </cell>
          <cell r="G295" t="str">
            <v>VN</v>
          </cell>
          <cell r="H295" t="str">
            <v>All</v>
          </cell>
          <cell r="I295" t="str">
            <v>S22</v>
          </cell>
          <cell r="J295" t="str">
            <v>Drop</v>
          </cell>
          <cell r="K295" t="str">
            <v>X</v>
          </cell>
          <cell r="L295" t="str">
            <v xml:space="preserve">Tactical Chair </v>
          </cell>
          <cell r="M295" t="str">
            <v>Black Bandanna</v>
          </cell>
          <cell r="N295" t="str">
            <v>F10 Black</v>
          </cell>
          <cell r="O295" t="str">
            <v>AT</v>
          </cell>
          <cell r="P295">
            <v>11.100000000000001</v>
          </cell>
          <cell r="Q295">
            <v>15.7</v>
          </cell>
          <cell r="R295">
            <v>8.5999999999999993E-2</v>
          </cell>
          <cell r="S295">
            <v>26.885999999999999</v>
          </cell>
          <cell r="T295">
            <v>29</v>
          </cell>
          <cell r="U295">
            <v>29.1</v>
          </cell>
          <cell r="V295">
            <v>11.100000000000001</v>
          </cell>
          <cell r="W295">
            <v>17.27</v>
          </cell>
          <cell r="Y295">
            <v>8.5999999999999993E-2</v>
          </cell>
          <cell r="Z295">
            <v>28.456</v>
          </cell>
          <cell r="AA295">
            <v>30.7</v>
          </cell>
          <cell r="AB295">
            <v>6.2222222222222179E-2</v>
          </cell>
          <cell r="AJ295">
            <v>39.9</v>
          </cell>
          <cell r="AK295">
            <v>0.2868170426065163</v>
          </cell>
          <cell r="AL295">
            <v>37.700000000000003</v>
          </cell>
          <cell r="AM295">
            <v>0.28684350132626002</v>
          </cell>
          <cell r="AN295">
            <v>5.5137844611528708E-2</v>
          </cell>
        </row>
        <row r="296">
          <cell r="C296" t="str">
            <v>10207R1</v>
          </cell>
          <cell r="D296">
            <v>8809759239066</v>
          </cell>
          <cell r="E296" t="str">
            <v>Chair</v>
          </cell>
          <cell r="F296" t="str">
            <v>Tactical</v>
          </cell>
          <cell r="G296" t="str">
            <v>VN</v>
          </cell>
          <cell r="H296" t="str">
            <v>All</v>
          </cell>
          <cell r="I296" t="str">
            <v>S22</v>
          </cell>
          <cell r="J296" t="str">
            <v>All</v>
          </cell>
          <cell r="K296" t="str">
            <v>O</v>
          </cell>
          <cell r="L296" t="str">
            <v>Tactical Chair</v>
          </cell>
          <cell r="M296" t="str">
            <v>Multicam</v>
          </cell>
          <cell r="N296" t="str">
            <v>F10 Black</v>
          </cell>
          <cell r="O296" t="str">
            <v>AT</v>
          </cell>
          <cell r="P296">
            <v>16.27</v>
          </cell>
          <cell r="Q296">
            <v>15.7</v>
          </cell>
          <cell r="R296">
            <v>8.5999999999999993E-2</v>
          </cell>
          <cell r="S296">
            <v>32.055999999999997</v>
          </cell>
          <cell r="T296">
            <v>34.6</v>
          </cell>
          <cell r="U296">
            <v>34.6</v>
          </cell>
          <cell r="V296">
            <v>16.27</v>
          </cell>
          <cell r="W296">
            <v>17.27</v>
          </cell>
          <cell r="Y296">
            <v>8.5999999999999993E-2</v>
          </cell>
          <cell r="Z296">
            <v>33.625999999999998</v>
          </cell>
          <cell r="AA296">
            <v>36.299999999999997</v>
          </cell>
          <cell r="AB296">
            <v>6.2222222222222179E-2</v>
          </cell>
          <cell r="AC296">
            <v>18.7105</v>
          </cell>
          <cell r="AD296">
            <v>18.329999999999998</v>
          </cell>
          <cell r="AF296">
            <v>0.24</v>
          </cell>
          <cell r="AG296">
            <v>37.280499999999996</v>
          </cell>
          <cell r="AH296">
            <v>40.299999999999997</v>
          </cell>
          <cell r="AI296">
            <v>0.11019283746556474</v>
          </cell>
          <cell r="AJ296">
            <v>48.5</v>
          </cell>
          <cell r="AK296">
            <v>0.30668041237113408</v>
          </cell>
          <cell r="AL296">
            <v>46.2</v>
          </cell>
          <cell r="AM296">
            <v>0.30614718614718628</v>
          </cell>
          <cell r="AN296">
            <v>4.7422680412371077E-2</v>
          </cell>
          <cell r="AO296">
            <v>53</v>
          </cell>
          <cell r="AP296">
            <v>0.29659433962264159</v>
          </cell>
          <cell r="AQ296">
            <v>48.5</v>
          </cell>
          <cell r="AR296">
            <v>0.30668041237113408</v>
          </cell>
          <cell r="AS296">
            <v>8.4905660377358472E-2</v>
          </cell>
        </row>
        <row r="297">
          <cell r="C297">
            <v>12612</v>
          </cell>
          <cell r="D297">
            <v>8809272098010</v>
          </cell>
          <cell r="E297" t="str">
            <v>Chair</v>
          </cell>
          <cell r="F297" t="str">
            <v>Tactical</v>
          </cell>
          <cell r="G297" t="str">
            <v>VN</v>
          </cell>
          <cell r="H297" t="str">
            <v>All</v>
          </cell>
          <cell r="I297" t="str">
            <v>S22</v>
          </cell>
          <cell r="J297" t="str">
            <v>A&amp;F</v>
          </cell>
          <cell r="K297" t="str">
            <v>O</v>
          </cell>
          <cell r="L297" t="str">
            <v>Tactical Chair mini</v>
          </cell>
          <cell r="M297" t="str">
            <v>Black</v>
          </cell>
          <cell r="N297" t="str">
            <v>F10 Black</v>
          </cell>
          <cell r="O297" t="str">
            <v>AT</v>
          </cell>
          <cell r="P297">
            <v>9.8500000000000014</v>
          </cell>
          <cell r="Q297">
            <v>10.7</v>
          </cell>
          <cell r="R297">
            <v>8.5999999999999993E-2</v>
          </cell>
          <cell r="S297">
            <v>20.635999999999999</v>
          </cell>
          <cell r="T297">
            <v>22.3</v>
          </cell>
          <cell r="U297">
            <v>22.3</v>
          </cell>
          <cell r="V297">
            <v>9.86</v>
          </cell>
          <cell r="W297">
            <v>11.77</v>
          </cell>
          <cell r="Y297">
            <v>8.5999999999999993E-2</v>
          </cell>
          <cell r="Z297">
            <v>21.715999999999998</v>
          </cell>
          <cell r="AA297">
            <v>23.5</v>
          </cell>
          <cell r="AB297">
            <v>5.3811659192825045E-2</v>
          </cell>
          <cell r="AC297">
            <v>11.536199999999999</v>
          </cell>
          <cell r="AD297">
            <v>12.559999999999999</v>
          </cell>
          <cell r="AF297">
            <v>0.24</v>
          </cell>
          <cell r="AG297">
            <v>24.336199999999995</v>
          </cell>
          <cell r="AH297">
            <v>26.3</v>
          </cell>
          <cell r="AI297">
            <v>0.11914893617021272</v>
          </cell>
          <cell r="AJ297">
            <v>36.200000000000003</v>
          </cell>
          <cell r="AK297">
            <v>0.4001104972375692</v>
          </cell>
          <cell r="AL297">
            <v>34.700000000000003</v>
          </cell>
          <cell r="AM297">
            <v>0.40530259365994248</v>
          </cell>
          <cell r="AN297">
            <v>4.143646408839774E-2</v>
          </cell>
          <cell r="AO297">
            <v>40</v>
          </cell>
          <cell r="AP297">
            <v>0.39159500000000014</v>
          </cell>
          <cell r="AQ297">
            <v>36.200000000000003</v>
          </cell>
          <cell r="AR297">
            <v>0.4001104972375692</v>
          </cell>
          <cell r="AS297">
            <v>9.4999999999999973E-2</v>
          </cell>
        </row>
        <row r="298">
          <cell r="C298">
            <v>12621</v>
          </cell>
          <cell r="D298">
            <v>8809272099130</v>
          </cell>
          <cell r="E298" t="str">
            <v>Chair</v>
          </cell>
          <cell r="F298" t="str">
            <v>Tactical</v>
          </cell>
          <cell r="G298" t="str">
            <v>VN</v>
          </cell>
          <cell r="H298" t="str">
            <v>All</v>
          </cell>
          <cell r="I298" t="str">
            <v>S22</v>
          </cell>
          <cell r="J298" t="str">
            <v>A&amp;F</v>
          </cell>
          <cell r="K298" t="str">
            <v>O</v>
          </cell>
          <cell r="L298" t="str">
            <v>Tactical Chair mini</v>
          </cell>
          <cell r="M298" t="str">
            <v>Military olive</v>
          </cell>
          <cell r="N298" t="str">
            <v>F10 Black</v>
          </cell>
          <cell r="O298" t="str">
            <v>AT</v>
          </cell>
          <cell r="P298">
            <v>9.89</v>
          </cell>
          <cell r="Q298">
            <v>10.7</v>
          </cell>
          <cell r="R298">
            <v>8.5999999999999993E-2</v>
          </cell>
          <cell r="S298">
            <v>20.675999999999998</v>
          </cell>
          <cell r="T298">
            <v>22.3</v>
          </cell>
          <cell r="U298">
            <v>22.4</v>
          </cell>
          <cell r="V298">
            <v>9.9</v>
          </cell>
          <cell r="W298">
            <v>11.77</v>
          </cell>
          <cell r="Y298">
            <v>8.5999999999999993E-2</v>
          </cell>
          <cell r="Z298">
            <v>21.756</v>
          </cell>
          <cell r="AA298">
            <v>23.5</v>
          </cell>
          <cell r="AB298">
            <v>5.3811659192825045E-2</v>
          </cell>
          <cell r="AC298">
            <v>11.583</v>
          </cell>
          <cell r="AD298">
            <v>12.559999999999999</v>
          </cell>
          <cell r="AF298">
            <v>0.24</v>
          </cell>
          <cell r="AG298">
            <v>24.382999999999999</v>
          </cell>
          <cell r="AH298">
            <v>26.3</v>
          </cell>
          <cell r="AI298">
            <v>0.11914893617021272</v>
          </cell>
          <cell r="AJ298">
            <v>36.5</v>
          </cell>
          <cell r="AK298">
            <v>0.40394520547945201</v>
          </cell>
          <cell r="AL298">
            <v>34.700000000000003</v>
          </cell>
          <cell r="AM298">
            <v>0.40414985590778107</v>
          </cell>
          <cell r="AN298">
            <v>4.9315068493150593E-2</v>
          </cell>
          <cell r="AO298">
            <v>40</v>
          </cell>
          <cell r="AP298">
            <v>0.39042500000000002</v>
          </cell>
          <cell r="AQ298">
            <v>36.5</v>
          </cell>
          <cell r="AR298">
            <v>0.40394520547945201</v>
          </cell>
          <cell r="AS298">
            <v>8.7500000000000022E-2</v>
          </cell>
        </row>
        <row r="299">
          <cell r="C299">
            <v>12613</v>
          </cell>
          <cell r="D299">
            <v>8809272097983</v>
          </cell>
          <cell r="E299" t="str">
            <v>Chair</v>
          </cell>
          <cell r="F299" t="str">
            <v>Tactical</v>
          </cell>
          <cell r="G299" t="str">
            <v>VN</v>
          </cell>
          <cell r="H299" t="str">
            <v>All</v>
          </cell>
          <cell r="I299" t="str">
            <v>S22</v>
          </cell>
          <cell r="J299" t="str">
            <v>A&amp;F</v>
          </cell>
          <cell r="K299" t="str">
            <v>O</v>
          </cell>
          <cell r="L299" t="str">
            <v>Tactical Chair mini</v>
          </cell>
          <cell r="M299" t="str">
            <v>Coyote tan</v>
          </cell>
          <cell r="N299" t="str">
            <v>F10 Black</v>
          </cell>
          <cell r="O299" t="str">
            <v>AT</v>
          </cell>
          <cell r="P299">
            <v>9.89</v>
          </cell>
          <cell r="Q299">
            <v>10.7</v>
          </cell>
          <cell r="R299">
            <v>8.5999999999999993E-2</v>
          </cell>
          <cell r="S299">
            <v>20.675999999999998</v>
          </cell>
          <cell r="T299">
            <v>22.3</v>
          </cell>
          <cell r="U299">
            <v>22.4</v>
          </cell>
          <cell r="V299">
            <v>9.9</v>
          </cell>
          <cell r="W299">
            <v>11.77</v>
          </cell>
          <cell r="Y299">
            <v>8.5999999999999993E-2</v>
          </cell>
          <cell r="Z299">
            <v>21.756</v>
          </cell>
          <cell r="AA299">
            <v>23.5</v>
          </cell>
          <cell r="AB299">
            <v>5.3811659192825045E-2</v>
          </cell>
          <cell r="AC299">
            <v>11.583</v>
          </cell>
          <cell r="AD299">
            <v>12.559999999999999</v>
          </cell>
          <cell r="AF299">
            <v>0.24</v>
          </cell>
          <cell r="AG299">
            <v>24.382999999999999</v>
          </cell>
          <cell r="AH299">
            <v>26.3</v>
          </cell>
          <cell r="AI299">
            <v>0.11914893617021272</v>
          </cell>
          <cell r="AJ299">
            <v>36.5</v>
          </cell>
          <cell r="AK299">
            <v>0.40394520547945201</v>
          </cell>
          <cell r="AL299">
            <v>34.700000000000003</v>
          </cell>
          <cell r="AM299">
            <v>0.40414985590778107</v>
          </cell>
          <cell r="AN299">
            <v>4.9315068493150593E-2</v>
          </cell>
          <cell r="AO299">
            <v>40</v>
          </cell>
          <cell r="AP299">
            <v>0.39042500000000002</v>
          </cell>
          <cell r="AQ299">
            <v>36.5</v>
          </cell>
          <cell r="AR299">
            <v>0.40394520547945201</v>
          </cell>
          <cell r="AS299">
            <v>8.7500000000000022E-2</v>
          </cell>
        </row>
        <row r="300">
          <cell r="C300">
            <v>12614</v>
          </cell>
          <cell r="D300">
            <v>8809272097990</v>
          </cell>
          <cell r="E300" t="str">
            <v>Chair</v>
          </cell>
          <cell r="F300" t="str">
            <v>Tactical</v>
          </cell>
          <cell r="G300" t="str">
            <v>VN</v>
          </cell>
          <cell r="H300" t="str">
            <v>All</v>
          </cell>
          <cell r="I300" t="str">
            <v>S22</v>
          </cell>
          <cell r="J300" t="str">
            <v>A&amp;F</v>
          </cell>
          <cell r="K300" t="str">
            <v>O</v>
          </cell>
          <cell r="L300" t="str">
            <v>Tactical Chair mini</v>
          </cell>
          <cell r="M300" t="str">
            <v>Foliage green</v>
          </cell>
          <cell r="N300" t="str">
            <v>F10 Black</v>
          </cell>
          <cell r="O300" t="str">
            <v>AT</v>
          </cell>
          <cell r="P300">
            <v>9.89</v>
          </cell>
          <cell r="Q300">
            <v>10.7</v>
          </cell>
          <cell r="R300">
            <v>8.5999999999999993E-2</v>
          </cell>
          <cell r="S300">
            <v>20.675999999999998</v>
          </cell>
          <cell r="T300">
            <v>22.3</v>
          </cell>
          <cell r="U300">
            <v>22.4</v>
          </cell>
          <cell r="V300">
            <v>9.9</v>
          </cell>
          <cell r="W300">
            <v>11.77</v>
          </cell>
          <cell r="Y300">
            <v>8.5999999999999993E-2</v>
          </cell>
          <cell r="Z300">
            <v>21.756</v>
          </cell>
          <cell r="AA300">
            <v>23.5</v>
          </cell>
          <cell r="AB300">
            <v>5.3811659192825045E-2</v>
          </cell>
          <cell r="AC300">
            <v>11.583</v>
          </cell>
          <cell r="AD300">
            <v>12.559999999999999</v>
          </cell>
          <cell r="AF300">
            <v>0.24</v>
          </cell>
          <cell r="AG300">
            <v>24.382999999999999</v>
          </cell>
          <cell r="AH300">
            <v>26.3</v>
          </cell>
          <cell r="AI300">
            <v>0.11914893617021272</v>
          </cell>
          <cell r="AJ300">
            <v>36.299999999999997</v>
          </cell>
          <cell r="AK300">
            <v>0.40066115702479332</v>
          </cell>
          <cell r="AL300">
            <v>34.700000000000003</v>
          </cell>
          <cell r="AM300">
            <v>0.40414985590778107</v>
          </cell>
          <cell r="AN300">
            <v>4.4077134986225786E-2</v>
          </cell>
          <cell r="AO300">
            <v>40</v>
          </cell>
          <cell r="AP300">
            <v>0.39042500000000002</v>
          </cell>
          <cell r="AQ300">
            <v>36.299999999999997</v>
          </cell>
          <cell r="AR300">
            <v>0.40066115702479332</v>
          </cell>
          <cell r="AS300">
            <v>9.2500000000000027E-2</v>
          </cell>
        </row>
        <row r="301">
          <cell r="C301" t="str">
            <v>12615R1</v>
          </cell>
          <cell r="D301">
            <v>8809759239134</v>
          </cell>
          <cell r="E301" t="str">
            <v>Chair</v>
          </cell>
          <cell r="F301" t="str">
            <v>Tactical</v>
          </cell>
          <cell r="G301" t="str">
            <v>VN</v>
          </cell>
          <cell r="H301" t="str">
            <v>All</v>
          </cell>
          <cell r="I301" t="str">
            <v>S22</v>
          </cell>
          <cell r="J301" t="str">
            <v>A&amp;F</v>
          </cell>
          <cell r="K301" t="str">
            <v>O</v>
          </cell>
          <cell r="L301" t="str">
            <v>Tactical Chair mini</v>
          </cell>
          <cell r="M301" t="str">
            <v>Multicam</v>
          </cell>
          <cell r="N301" t="str">
            <v>F10 Black</v>
          </cell>
          <cell r="O301" t="str">
            <v>AT</v>
          </cell>
          <cell r="P301">
            <v>12.45</v>
          </cell>
          <cell r="Q301">
            <v>10.7</v>
          </cell>
          <cell r="R301">
            <v>8.5999999999999993E-2</v>
          </cell>
          <cell r="S301">
            <v>23.235999999999997</v>
          </cell>
          <cell r="T301">
            <v>25.1</v>
          </cell>
          <cell r="U301">
            <v>25.1</v>
          </cell>
          <cell r="V301">
            <v>12.45</v>
          </cell>
          <cell r="W301">
            <v>11.77</v>
          </cell>
          <cell r="Y301">
            <v>8.5999999999999993E-2</v>
          </cell>
          <cell r="Z301">
            <v>24.305999999999997</v>
          </cell>
          <cell r="AA301">
            <v>26.3</v>
          </cell>
          <cell r="AB301">
            <v>4.7808764940239001E-2</v>
          </cell>
          <cell r="AC301">
            <v>13.944000000000001</v>
          </cell>
          <cell r="AD301">
            <v>12.559999999999999</v>
          </cell>
          <cell r="AF301">
            <v>0.24</v>
          </cell>
          <cell r="AG301">
            <v>26.743999999999996</v>
          </cell>
          <cell r="AH301">
            <v>28.9</v>
          </cell>
          <cell r="AI301">
            <v>9.8859315589353569E-2</v>
          </cell>
          <cell r="AJ301">
            <v>45.2</v>
          </cell>
          <cell r="AK301">
            <v>0.46225663716814169</v>
          </cell>
          <cell r="AL301">
            <v>43.2</v>
          </cell>
          <cell r="AM301">
            <v>0.46212962962962978</v>
          </cell>
          <cell r="AN301">
            <v>4.4247787610619427E-2</v>
          </cell>
          <cell r="AO301">
            <v>49</v>
          </cell>
          <cell r="AP301">
            <v>0.45420408163265313</v>
          </cell>
          <cell r="AQ301">
            <v>45.2</v>
          </cell>
          <cell r="AR301">
            <v>0.46225663716814169</v>
          </cell>
          <cell r="AS301">
            <v>7.7551020408163196E-2</v>
          </cell>
        </row>
        <row r="302">
          <cell r="C302">
            <v>10219</v>
          </cell>
          <cell r="D302">
            <v>8809584133867</v>
          </cell>
          <cell r="E302" t="str">
            <v>Chair</v>
          </cell>
          <cell r="F302" t="str">
            <v>Tactical</v>
          </cell>
          <cell r="G302" t="str">
            <v>VN</v>
          </cell>
          <cell r="H302" t="str">
            <v>All</v>
          </cell>
          <cell r="I302" t="str">
            <v>S22</v>
          </cell>
          <cell r="J302" t="str">
            <v>A&amp;F</v>
          </cell>
          <cell r="K302" t="str">
            <v>O</v>
          </cell>
          <cell r="L302" t="str">
            <v>Tactical Chair Two</v>
          </cell>
          <cell r="M302" t="str">
            <v>Black</v>
          </cell>
          <cell r="N302" t="str">
            <v>F10 Black</v>
          </cell>
          <cell r="O302" t="str">
            <v>AT</v>
          </cell>
          <cell r="P302">
            <v>12.99</v>
          </cell>
          <cell r="Q302">
            <v>19.399999999999999</v>
          </cell>
          <cell r="R302">
            <v>8.5999999999999993E-2</v>
          </cell>
          <cell r="S302">
            <v>32.475999999999999</v>
          </cell>
          <cell r="T302">
            <v>35.1</v>
          </cell>
          <cell r="U302">
            <v>35.1</v>
          </cell>
          <cell r="V302">
            <v>13.01</v>
          </cell>
          <cell r="W302">
            <v>21.34</v>
          </cell>
          <cell r="Y302">
            <v>8.5999999999999993E-2</v>
          </cell>
          <cell r="Z302">
            <v>34.436</v>
          </cell>
          <cell r="AA302">
            <v>37.200000000000003</v>
          </cell>
          <cell r="AB302">
            <v>5.9829059829059839E-2</v>
          </cell>
          <cell r="AC302">
            <v>15.221699999999998</v>
          </cell>
          <cell r="AD302">
            <v>22.61</v>
          </cell>
          <cell r="AF302">
            <v>0.24</v>
          </cell>
          <cell r="AG302">
            <v>38.0717</v>
          </cell>
          <cell r="AH302">
            <v>41.1</v>
          </cell>
          <cell r="AI302">
            <v>0.10483870967741926</v>
          </cell>
          <cell r="AJ302">
            <v>54.2</v>
          </cell>
          <cell r="AK302">
            <v>0.36464944649446496</v>
          </cell>
          <cell r="AL302">
            <v>51.9</v>
          </cell>
          <cell r="AM302">
            <v>0.37425818882466277</v>
          </cell>
          <cell r="AN302">
            <v>4.2435424354243634E-2</v>
          </cell>
          <cell r="AO302">
            <v>59</v>
          </cell>
          <cell r="AP302">
            <v>0.35471694915254237</v>
          </cell>
          <cell r="AQ302">
            <v>54.2</v>
          </cell>
          <cell r="AR302">
            <v>0.36464944649446496</v>
          </cell>
          <cell r="AS302">
            <v>8.1355932203389769E-2</v>
          </cell>
        </row>
        <row r="303">
          <cell r="C303">
            <v>10220</v>
          </cell>
          <cell r="D303">
            <v>8809584133874</v>
          </cell>
          <cell r="E303" t="str">
            <v>Chair</v>
          </cell>
          <cell r="F303" t="str">
            <v>Tactical</v>
          </cell>
          <cell r="G303" t="str">
            <v>VN</v>
          </cell>
          <cell r="H303" t="str">
            <v>All</v>
          </cell>
          <cell r="I303" t="str">
            <v>S22</v>
          </cell>
          <cell r="J303" t="str">
            <v>A&amp;F</v>
          </cell>
          <cell r="K303" t="str">
            <v>O</v>
          </cell>
          <cell r="L303" t="str">
            <v>Tactical Chair Two</v>
          </cell>
          <cell r="M303" t="str">
            <v>Coyote tan</v>
          </cell>
          <cell r="N303" t="str">
            <v>F10 Black</v>
          </cell>
          <cell r="O303" t="str">
            <v>AT</v>
          </cell>
          <cell r="P303">
            <v>13.049999999999999</v>
          </cell>
          <cell r="Q303">
            <v>19.399999999999999</v>
          </cell>
          <cell r="R303">
            <v>8.5999999999999993E-2</v>
          </cell>
          <cell r="S303">
            <v>32.535999999999994</v>
          </cell>
          <cell r="T303">
            <v>35.1</v>
          </cell>
          <cell r="U303">
            <v>35.200000000000003</v>
          </cell>
          <cell r="V303">
            <v>13.07</v>
          </cell>
          <cell r="W303">
            <v>21.34</v>
          </cell>
          <cell r="Y303">
            <v>8.5999999999999993E-2</v>
          </cell>
          <cell r="Z303">
            <v>34.495999999999995</v>
          </cell>
          <cell r="AA303">
            <v>37.299999999999997</v>
          </cell>
          <cell r="AB303">
            <v>6.2678062678062529E-2</v>
          </cell>
          <cell r="AC303">
            <v>15.2919</v>
          </cell>
          <cell r="AD303">
            <v>22.61</v>
          </cell>
          <cell r="AF303">
            <v>0.24</v>
          </cell>
          <cell r="AG303">
            <v>38.1419</v>
          </cell>
          <cell r="AH303">
            <v>41.2</v>
          </cell>
          <cell r="AI303">
            <v>0.10455764075067031</v>
          </cell>
          <cell r="AJ303">
            <v>54.3</v>
          </cell>
          <cell r="AK303">
            <v>0.36471454880294663</v>
          </cell>
          <cell r="AL303">
            <v>51.9</v>
          </cell>
          <cell r="AM303">
            <v>0.37310211946050109</v>
          </cell>
          <cell r="AN303">
            <v>4.4198895027624308E-2</v>
          </cell>
          <cell r="AO303">
            <v>59</v>
          </cell>
          <cell r="AP303">
            <v>0.35352711864406783</v>
          </cell>
          <cell r="AQ303">
            <v>54.3</v>
          </cell>
          <cell r="AR303">
            <v>0.36471454880294663</v>
          </cell>
          <cell r="AS303">
            <v>7.9661016949152619E-2</v>
          </cell>
        </row>
        <row r="304">
          <cell r="C304">
            <v>10221</v>
          </cell>
          <cell r="D304">
            <v>8809584133881</v>
          </cell>
          <cell r="E304" t="str">
            <v>Chair</v>
          </cell>
          <cell r="F304" t="str">
            <v>Tactical</v>
          </cell>
          <cell r="G304" t="str">
            <v>VN</v>
          </cell>
          <cell r="H304" t="str">
            <v>All</v>
          </cell>
          <cell r="I304" t="str">
            <v>S22</v>
          </cell>
          <cell r="J304" t="str">
            <v>A&amp;F</v>
          </cell>
          <cell r="K304" t="str">
            <v>O</v>
          </cell>
          <cell r="L304" t="str">
            <v>Tactical Chair Two</v>
          </cell>
          <cell r="M304" t="str">
            <v>Foliage green</v>
          </cell>
          <cell r="N304" t="str">
            <v>F10 Black</v>
          </cell>
          <cell r="O304" t="str">
            <v>AT</v>
          </cell>
          <cell r="P304">
            <v>13.049999999999999</v>
          </cell>
          <cell r="Q304">
            <v>19.399999999999999</v>
          </cell>
          <cell r="R304">
            <v>8.5999999999999993E-2</v>
          </cell>
          <cell r="S304">
            <v>32.535999999999994</v>
          </cell>
          <cell r="T304">
            <v>35.1</v>
          </cell>
          <cell r="U304">
            <v>35.200000000000003</v>
          </cell>
          <cell r="V304">
            <v>13.07</v>
          </cell>
          <cell r="W304">
            <v>21.34</v>
          </cell>
          <cell r="Y304">
            <v>8.5999999999999993E-2</v>
          </cell>
          <cell r="Z304">
            <v>34.495999999999995</v>
          </cell>
          <cell r="AA304">
            <v>37.299999999999997</v>
          </cell>
          <cell r="AB304">
            <v>6.2678062678062529E-2</v>
          </cell>
          <cell r="AC304">
            <v>15.2919</v>
          </cell>
          <cell r="AD304">
            <v>22.61</v>
          </cell>
          <cell r="AF304">
            <v>0.24</v>
          </cell>
          <cell r="AG304">
            <v>38.1419</v>
          </cell>
          <cell r="AH304">
            <v>41.2</v>
          </cell>
          <cell r="AI304">
            <v>0.10455764075067031</v>
          </cell>
          <cell r="AJ304">
            <v>54.8</v>
          </cell>
          <cell r="AK304">
            <v>0.37051094890510949</v>
          </cell>
          <cell r="AL304">
            <v>51.9</v>
          </cell>
          <cell r="AM304">
            <v>0.37310211946050109</v>
          </cell>
          <cell r="AN304">
            <v>5.2919708029197099E-2</v>
          </cell>
          <cell r="AO304">
            <v>59</v>
          </cell>
          <cell r="AP304">
            <v>0.35352711864406783</v>
          </cell>
          <cell r="AQ304">
            <v>54.8</v>
          </cell>
          <cell r="AR304">
            <v>0.37051094890510949</v>
          </cell>
          <cell r="AS304">
            <v>7.1186440677966201E-2</v>
          </cell>
        </row>
        <row r="305">
          <cell r="C305">
            <v>10222</v>
          </cell>
          <cell r="D305">
            <v>8809584133898</v>
          </cell>
          <cell r="E305" t="str">
            <v>Chair</v>
          </cell>
          <cell r="F305" t="str">
            <v>Tactical</v>
          </cell>
          <cell r="G305" t="str">
            <v>VN</v>
          </cell>
          <cell r="H305" t="str">
            <v>All</v>
          </cell>
          <cell r="I305" t="str">
            <v>S22</v>
          </cell>
          <cell r="J305" t="str">
            <v>A&amp;F</v>
          </cell>
          <cell r="K305" t="str">
            <v>O</v>
          </cell>
          <cell r="L305" t="str">
            <v>Tactical Chair Two</v>
          </cell>
          <cell r="M305" t="str">
            <v>Military olive</v>
          </cell>
          <cell r="N305" t="str">
            <v>F10 Black</v>
          </cell>
          <cell r="O305" t="str">
            <v>AT</v>
          </cell>
          <cell r="P305">
            <v>13.049999999999999</v>
          </cell>
          <cell r="Q305">
            <v>19.399999999999999</v>
          </cell>
          <cell r="R305">
            <v>8.5999999999999993E-2</v>
          </cell>
          <cell r="S305">
            <v>32.535999999999994</v>
          </cell>
          <cell r="T305">
            <v>35.1</v>
          </cell>
          <cell r="U305">
            <v>35.200000000000003</v>
          </cell>
          <cell r="V305">
            <v>13.07</v>
          </cell>
          <cell r="W305">
            <v>21.34</v>
          </cell>
          <cell r="Y305">
            <v>8.5999999999999993E-2</v>
          </cell>
          <cell r="Z305">
            <v>34.495999999999995</v>
          </cell>
          <cell r="AA305">
            <v>37.299999999999997</v>
          </cell>
          <cell r="AB305">
            <v>6.2678062678062529E-2</v>
          </cell>
          <cell r="AC305">
            <v>15.2919</v>
          </cell>
          <cell r="AD305">
            <v>22.61</v>
          </cell>
          <cell r="AF305">
            <v>0.24</v>
          </cell>
          <cell r="AG305">
            <v>38.1419</v>
          </cell>
          <cell r="AH305">
            <v>41.2</v>
          </cell>
          <cell r="AI305">
            <v>0.10455764075067031</v>
          </cell>
          <cell r="AJ305">
            <v>54.3</v>
          </cell>
          <cell r="AK305">
            <v>0.36471454880294663</v>
          </cell>
          <cell r="AL305">
            <v>51.9</v>
          </cell>
          <cell r="AM305">
            <v>0.37310211946050109</v>
          </cell>
          <cell r="AN305">
            <v>4.4198895027624308E-2</v>
          </cell>
          <cell r="AO305">
            <v>59</v>
          </cell>
          <cell r="AP305">
            <v>0.35352711864406783</v>
          </cell>
          <cell r="AQ305">
            <v>54.3</v>
          </cell>
          <cell r="AR305">
            <v>0.36471454880294663</v>
          </cell>
          <cell r="AS305">
            <v>7.9661016949152619E-2</v>
          </cell>
        </row>
        <row r="306">
          <cell r="C306">
            <v>10060</v>
          </cell>
          <cell r="D306">
            <v>8809272094326</v>
          </cell>
          <cell r="E306" t="str">
            <v>Chair</v>
          </cell>
          <cell r="F306" t="str">
            <v>Tactical</v>
          </cell>
          <cell r="G306" t="str">
            <v>VN</v>
          </cell>
          <cell r="H306" t="str">
            <v>All</v>
          </cell>
          <cell r="I306" t="str">
            <v>S22</v>
          </cell>
          <cell r="J306" t="str">
            <v>A&amp;F</v>
          </cell>
          <cell r="K306" t="str">
            <v>O</v>
          </cell>
          <cell r="L306" t="str">
            <v>Tactical Chair L</v>
          </cell>
          <cell r="M306" t="str">
            <v>Black</v>
          </cell>
          <cell r="N306" t="str">
            <v>F10 Black</v>
          </cell>
          <cell r="O306" t="str">
            <v>AT</v>
          </cell>
          <cell r="P306">
            <v>12.76</v>
          </cell>
          <cell r="Q306">
            <v>19.3</v>
          </cell>
          <cell r="R306">
            <v>8.5999999999999993E-2</v>
          </cell>
          <cell r="S306">
            <v>32.146000000000001</v>
          </cell>
          <cell r="T306">
            <v>34.700000000000003</v>
          </cell>
          <cell r="U306">
            <v>34.700000000000003</v>
          </cell>
          <cell r="V306">
            <v>12.78</v>
          </cell>
          <cell r="W306">
            <v>21.23</v>
          </cell>
          <cell r="Y306">
            <v>8.5999999999999993E-2</v>
          </cell>
          <cell r="Z306">
            <v>34.095999999999997</v>
          </cell>
          <cell r="AA306">
            <v>36.799999999999997</v>
          </cell>
          <cell r="AB306">
            <v>6.0518731988472352E-2</v>
          </cell>
          <cell r="AC306">
            <v>14.952599999999999</v>
          </cell>
          <cell r="AD306">
            <v>22.49</v>
          </cell>
          <cell r="AF306">
            <v>0.24</v>
          </cell>
          <cell r="AG306">
            <v>37.682600000000001</v>
          </cell>
          <cell r="AH306">
            <v>40.700000000000003</v>
          </cell>
          <cell r="AI306">
            <v>0.10597826086956541</v>
          </cell>
          <cell r="AJ306">
            <v>48.3</v>
          </cell>
          <cell r="AK306">
            <v>0.29407867494824025</v>
          </cell>
          <cell r="AL306">
            <v>45.5</v>
          </cell>
          <cell r="AM306">
            <v>0.29349450549450551</v>
          </cell>
          <cell r="AN306">
            <v>5.7971014492753548E-2</v>
          </cell>
          <cell r="AO306">
            <v>55</v>
          </cell>
          <cell r="AP306">
            <v>0.31486181818181813</v>
          </cell>
          <cell r="AQ306">
            <v>48.3</v>
          </cell>
          <cell r="AR306">
            <v>0.29407867494824025</v>
          </cell>
          <cell r="AS306">
            <v>0.12181818181818183</v>
          </cell>
        </row>
        <row r="307">
          <cell r="C307">
            <v>10061</v>
          </cell>
          <cell r="D307">
            <v>8809272094333</v>
          </cell>
          <cell r="E307" t="str">
            <v>Chair</v>
          </cell>
          <cell r="F307" t="str">
            <v>Tactical</v>
          </cell>
          <cell r="G307" t="str">
            <v>VN</v>
          </cell>
          <cell r="H307" t="str">
            <v>All</v>
          </cell>
          <cell r="I307" t="str">
            <v>S22</v>
          </cell>
          <cell r="J307" t="str">
            <v>A&amp;F</v>
          </cell>
          <cell r="K307" t="str">
            <v>O</v>
          </cell>
          <cell r="L307" t="str">
            <v>Tactical Chair L</v>
          </cell>
          <cell r="M307" t="str">
            <v>Foliage green</v>
          </cell>
          <cell r="N307" t="str">
            <v>F10 Black</v>
          </cell>
          <cell r="O307" t="str">
            <v>AT</v>
          </cell>
          <cell r="P307">
            <v>12.82</v>
          </cell>
          <cell r="Q307">
            <v>19.3</v>
          </cell>
          <cell r="R307">
            <v>8.5999999999999993E-2</v>
          </cell>
          <cell r="S307">
            <v>32.206000000000003</v>
          </cell>
          <cell r="T307">
            <v>34.799999999999997</v>
          </cell>
          <cell r="U307">
            <v>34.799999999999997</v>
          </cell>
          <cell r="V307">
            <v>12.84</v>
          </cell>
          <cell r="W307">
            <v>21.23</v>
          </cell>
          <cell r="Y307">
            <v>8.5999999999999993E-2</v>
          </cell>
          <cell r="Z307">
            <v>34.155999999999999</v>
          </cell>
          <cell r="AA307">
            <v>36.9</v>
          </cell>
          <cell r="AB307">
            <v>6.0344827586206851E-2</v>
          </cell>
          <cell r="AC307">
            <v>15.022799999999998</v>
          </cell>
          <cell r="AD307">
            <v>22.49</v>
          </cell>
          <cell r="AF307">
            <v>0.24</v>
          </cell>
          <cell r="AG307">
            <v>37.752800000000001</v>
          </cell>
          <cell r="AH307">
            <v>40.799999999999997</v>
          </cell>
          <cell r="AI307">
            <v>0.10569105691056913</v>
          </cell>
          <cell r="AJ307">
            <v>48.1</v>
          </cell>
          <cell r="AK307">
            <v>0.28989604989604989</v>
          </cell>
          <cell r="AL307">
            <v>45.5</v>
          </cell>
          <cell r="AM307">
            <v>0.29217582417582411</v>
          </cell>
          <cell r="AN307">
            <v>5.4054054054054057E-2</v>
          </cell>
          <cell r="AO307">
            <v>55</v>
          </cell>
          <cell r="AP307">
            <v>0.3135854545454545</v>
          </cell>
          <cell r="AQ307">
            <v>48.1</v>
          </cell>
          <cell r="AR307">
            <v>0.28989604989604989</v>
          </cell>
          <cell r="AS307">
            <v>0.12545454545454537</v>
          </cell>
        </row>
        <row r="308">
          <cell r="C308">
            <v>10062</v>
          </cell>
          <cell r="D308">
            <v>8809272094340</v>
          </cell>
          <cell r="E308" t="str">
            <v>Chair</v>
          </cell>
          <cell r="F308" t="str">
            <v>Tactical</v>
          </cell>
          <cell r="G308" t="str">
            <v>VN</v>
          </cell>
          <cell r="H308" t="str">
            <v>All</v>
          </cell>
          <cell r="I308" t="str">
            <v>S22</v>
          </cell>
          <cell r="J308" t="str">
            <v>A&amp;F</v>
          </cell>
          <cell r="K308" t="str">
            <v>O</v>
          </cell>
          <cell r="L308" t="str">
            <v>Tactical Chair L</v>
          </cell>
          <cell r="M308" t="str">
            <v>Coyote tan</v>
          </cell>
          <cell r="N308" t="str">
            <v>F10 Black</v>
          </cell>
          <cell r="O308" t="str">
            <v>AT</v>
          </cell>
          <cell r="P308">
            <v>12.82</v>
          </cell>
          <cell r="Q308">
            <v>19.3</v>
          </cell>
          <cell r="R308">
            <v>8.5999999999999993E-2</v>
          </cell>
          <cell r="S308">
            <v>32.206000000000003</v>
          </cell>
          <cell r="T308">
            <v>34.799999999999997</v>
          </cell>
          <cell r="U308">
            <v>34.799999999999997</v>
          </cell>
          <cell r="V308">
            <v>12.84</v>
          </cell>
          <cell r="W308">
            <v>21.23</v>
          </cell>
          <cell r="Y308">
            <v>8.5999999999999993E-2</v>
          </cell>
          <cell r="Z308">
            <v>34.155999999999999</v>
          </cell>
          <cell r="AA308">
            <v>36.9</v>
          </cell>
          <cell r="AB308">
            <v>6.0344827586206851E-2</v>
          </cell>
          <cell r="AC308">
            <v>15.022799999999998</v>
          </cell>
          <cell r="AD308">
            <v>22.49</v>
          </cell>
          <cell r="AF308">
            <v>0.24</v>
          </cell>
          <cell r="AG308">
            <v>37.752800000000001</v>
          </cell>
          <cell r="AH308">
            <v>40.799999999999997</v>
          </cell>
          <cell r="AI308">
            <v>0.10569105691056913</v>
          </cell>
          <cell r="AJ308">
            <v>48.3</v>
          </cell>
          <cell r="AK308">
            <v>0.29283643892339539</v>
          </cell>
          <cell r="AL308">
            <v>45.5</v>
          </cell>
          <cell r="AM308">
            <v>0.29217582417582411</v>
          </cell>
          <cell r="AN308">
            <v>5.7971014492753548E-2</v>
          </cell>
          <cell r="AO308">
            <v>55</v>
          </cell>
          <cell r="AP308">
            <v>0.3135854545454545</v>
          </cell>
          <cell r="AQ308">
            <v>48.3</v>
          </cell>
          <cell r="AR308">
            <v>0.29283643892339539</v>
          </cell>
          <cell r="AS308">
            <v>0.12181818181818183</v>
          </cell>
        </row>
        <row r="309">
          <cell r="C309" t="str">
            <v>10063R1</v>
          </cell>
          <cell r="D309">
            <v>8809759239059</v>
          </cell>
          <cell r="E309" t="str">
            <v>Chair</v>
          </cell>
          <cell r="F309" t="str">
            <v>Tactical</v>
          </cell>
          <cell r="G309" t="str">
            <v>VN</v>
          </cell>
          <cell r="H309" t="str">
            <v>All</v>
          </cell>
          <cell r="I309" t="str">
            <v>S22</v>
          </cell>
          <cell r="J309" t="str">
            <v>A&amp;F</v>
          </cell>
          <cell r="K309" t="str">
            <v>O</v>
          </cell>
          <cell r="L309" t="str">
            <v>Tactical Chair L</v>
          </cell>
          <cell r="M309" t="str">
            <v>Multicam</v>
          </cell>
          <cell r="N309" t="str">
            <v>F10 Black</v>
          </cell>
          <cell r="O309" t="str">
            <v>AT</v>
          </cell>
          <cell r="P309">
            <v>19.260000000000002</v>
          </cell>
          <cell r="Q309">
            <v>19.3</v>
          </cell>
          <cell r="R309">
            <v>8.5999999999999993E-2</v>
          </cell>
          <cell r="S309">
            <v>38.646000000000001</v>
          </cell>
          <cell r="T309">
            <v>41.7</v>
          </cell>
          <cell r="U309">
            <v>41.8</v>
          </cell>
          <cell r="V309">
            <v>19.260000000000002</v>
          </cell>
          <cell r="W309">
            <v>21.23</v>
          </cell>
          <cell r="Y309">
            <v>8.5999999999999993E-2</v>
          </cell>
          <cell r="Z309">
            <v>40.576000000000001</v>
          </cell>
          <cell r="AA309">
            <v>43.8</v>
          </cell>
          <cell r="AB309">
            <v>5.0359712230215736E-2</v>
          </cell>
          <cell r="AC309">
            <v>21.571200000000005</v>
          </cell>
          <cell r="AD309">
            <v>22.49</v>
          </cell>
          <cell r="AF309">
            <v>0.24</v>
          </cell>
          <cell r="AG309">
            <v>44.301200000000001</v>
          </cell>
          <cell r="AH309">
            <v>47.8</v>
          </cell>
          <cell r="AI309">
            <v>9.1324200913242004E-2</v>
          </cell>
          <cell r="AJ309">
            <v>62.5</v>
          </cell>
          <cell r="AK309">
            <v>0.35078399999999998</v>
          </cell>
          <cell r="AL309">
            <v>59.5</v>
          </cell>
          <cell r="AM309">
            <v>0.3504873949579832</v>
          </cell>
          <cell r="AN309">
            <v>4.8000000000000043E-2</v>
          </cell>
          <cell r="AO309">
            <v>65</v>
          </cell>
          <cell r="AP309">
            <v>0.31844307692307694</v>
          </cell>
          <cell r="AQ309">
            <v>62.5</v>
          </cell>
          <cell r="AR309">
            <v>0.35078399999999998</v>
          </cell>
          <cell r="AS309">
            <v>3.8461538461538436E-2</v>
          </cell>
        </row>
        <row r="310">
          <cell r="C310">
            <v>11121</v>
          </cell>
          <cell r="D310">
            <v>8809272099277</v>
          </cell>
          <cell r="E310" t="str">
            <v>Chair</v>
          </cell>
          <cell r="F310" t="str">
            <v>Tactical</v>
          </cell>
          <cell r="G310" t="str">
            <v>VN</v>
          </cell>
          <cell r="H310" t="str">
            <v>All</v>
          </cell>
          <cell r="I310" t="str">
            <v>S22</v>
          </cell>
          <cell r="J310" t="str">
            <v>All</v>
          </cell>
          <cell r="K310" t="str">
            <v>O</v>
          </cell>
          <cell r="L310" t="str">
            <v>Tactical Sunset Chair</v>
          </cell>
          <cell r="M310" t="str">
            <v>Black</v>
          </cell>
          <cell r="N310" t="str">
            <v>F10 Black</v>
          </cell>
          <cell r="O310" t="str">
            <v>AT</v>
          </cell>
          <cell r="P310">
            <v>13.15</v>
          </cell>
          <cell r="Q310">
            <v>24.3</v>
          </cell>
          <cell r="R310">
            <v>8.5999999999999993E-2</v>
          </cell>
          <cell r="S310">
            <v>37.536000000000001</v>
          </cell>
          <cell r="T310">
            <v>40.5</v>
          </cell>
          <cell r="U310">
            <v>40.6</v>
          </cell>
          <cell r="V310">
            <v>13.17</v>
          </cell>
          <cell r="W310">
            <v>26.73</v>
          </cell>
          <cell r="Y310">
            <v>8.5999999999999993E-2</v>
          </cell>
          <cell r="Z310">
            <v>39.985999999999997</v>
          </cell>
          <cell r="AA310">
            <v>43.2</v>
          </cell>
          <cell r="AB310">
            <v>6.2222222222222179E-2</v>
          </cell>
          <cell r="AC310">
            <v>15.408899999999999</v>
          </cell>
          <cell r="AD310">
            <v>28.27</v>
          </cell>
          <cell r="AF310">
            <v>0.24</v>
          </cell>
          <cell r="AG310">
            <v>43.918900000000001</v>
          </cell>
          <cell r="AH310">
            <v>47.4</v>
          </cell>
          <cell r="AI310">
            <v>9.7222222222222099E-2</v>
          </cell>
          <cell r="AJ310">
            <v>71.400000000000006</v>
          </cell>
          <cell r="AK310">
            <v>0.43997198879551824</v>
          </cell>
          <cell r="AL310">
            <v>68.7</v>
          </cell>
          <cell r="AM310">
            <v>0.45362445414847163</v>
          </cell>
          <cell r="AN310">
            <v>3.7815126050420256E-2</v>
          </cell>
          <cell r="AO310">
            <v>78</v>
          </cell>
          <cell r="AP310">
            <v>0.43693717948717947</v>
          </cell>
          <cell r="AQ310">
            <v>71.400000000000006</v>
          </cell>
          <cell r="AR310">
            <v>0.43997198879551824</v>
          </cell>
          <cell r="AS310">
            <v>8.4615384615384537E-2</v>
          </cell>
        </row>
        <row r="311">
          <cell r="C311">
            <v>11127</v>
          </cell>
          <cell r="D311">
            <v>8809272095217</v>
          </cell>
          <cell r="E311" t="str">
            <v>Chair</v>
          </cell>
          <cell r="F311" t="str">
            <v>Tactical</v>
          </cell>
          <cell r="G311" t="str">
            <v>VN</v>
          </cell>
          <cell r="H311" t="str">
            <v>All</v>
          </cell>
          <cell r="I311" t="str">
            <v>S22</v>
          </cell>
          <cell r="J311" t="str">
            <v>All</v>
          </cell>
          <cell r="K311" t="str">
            <v>O</v>
          </cell>
          <cell r="L311" t="str">
            <v xml:space="preserve">Tactical Sunset Chair </v>
          </cell>
          <cell r="M311" t="str">
            <v>Coyote tan</v>
          </cell>
          <cell r="N311" t="str">
            <v>F10 Black</v>
          </cell>
          <cell r="O311" t="str">
            <v>AT</v>
          </cell>
          <cell r="P311">
            <v>13.209999999999999</v>
          </cell>
          <cell r="Q311">
            <v>24.3</v>
          </cell>
          <cell r="R311">
            <v>8.5999999999999993E-2</v>
          </cell>
          <cell r="S311">
            <v>37.595999999999997</v>
          </cell>
          <cell r="T311">
            <v>40.6</v>
          </cell>
          <cell r="U311">
            <v>40.6</v>
          </cell>
          <cell r="V311">
            <v>13.23</v>
          </cell>
          <cell r="W311">
            <v>26.73</v>
          </cell>
          <cell r="Y311">
            <v>8.5999999999999993E-2</v>
          </cell>
          <cell r="Z311">
            <v>40.045999999999999</v>
          </cell>
          <cell r="AA311">
            <v>43.2</v>
          </cell>
          <cell r="AB311">
            <v>6.2222222222222179E-2</v>
          </cell>
          <cell r="AC311">
            <v>15.479099999999999</v>
          </cell>
          <cell r="AD311">
            <v>28.27</v>
          </cell>
          <cell r="AF311">
            <v>0.24</v>
          </cell>
          <cell r="AG311">
            <v>43.989100000000001</v>
          </cell>
          <cell r="AH311">
            <v>47.5</v>
          </cell>
          <cell r="AI311">
            <v>9.9537037037036979E-2</v>
          </cell>
          <cell r="AJ311">
            <v>71.5</v>
          </cell>
          <cell r="AK311">
            <v>0.43991608391608394</v>
          </cell>
          <cell r="AL311">
            <v>68.7</v>
          </cell>
          <cell r="AM311">
            <v>0.45275109170305683</v>
          </cell>
          <cell r="AN311">
            <v>3.9160839160839123E-2</v>
          </cell>
          <cell r="AO311">
            <v>78</v>
          </cell>
          <cell r="AP311">
            <v>0.43603717948717946</v>
          </cell>
          <cell r="AQ311">
            <v>71.5</v>
          </cell>
          <cell r="AR311">
            <v>0.43991608391608394</v>
          </cell>
          <cell r="AS311">
            <v>8.333333333333337E-2</v>
          </cell>
        </row>
        <row r="312">
          <cell r="C312">
            <v>11133</v>
          </cell>
          <cell r="D312">
            <v>8809272090687</v>
          </cell>
          <cell r="E312" t="str">
            <v>Chair</v>
          </cell>
          <cell r="F312" t="str">
            <v>Tactical</v>
          </cell>
          <cell r="G312" t="str">
            <v>VN</v>
          </cell>
          <cell r="H312" t="str">
            <v>All</v>
          </cell>
          <cell r="I312" t="str">
            <v>S22</v>
          </cell>
          <cell r="J312" t="str">
            <v>All</v>
          </cell>
          <cell r="K312" t="str">
            <v>O</v>
          </cell>
          <cell r="L312" t="str">
            <v>Tactical Sunset Chair</v>
          </cell>
          <cell r="M312" t="str">
            <v>Military olive</v>
          </cell>
          <cell r="N312" t="str">
            <v>F10 Black</v>
          </cell>
          <cell r="O312" t="str">
            <v>AT</v>
          </cell>
          <cell r="P312">
            <v>13.209999999999999</v>
          </cell>
          <cell r="Q312">
            <v>24.3</v>
          </cell>
          <cell r="R312">
            <v>8.5999999999999993E-2</v>
          </cell>
          <cell r="S312">
            <v>37.595999999999997</v>
          </cell>
          <cell r="T312">
            <v>40.6</v>
          </cell>
          <cell r="U312">
            <v>40.6</v>
          </cell>
          <cell r="V312">
            <v>13.23</v>
          </cell>
          <cell r="W312">
            <v>26.73</v>
          </cell>
          <cell r="Y312">
            <v>8.5999999999999993E-2</v>
          </cell>
          <cell r="Z312">
            <v>40.045999999999999</v>
          </cell>
          <cell r="AA312">
            <v>43.2</v>
          </cell>
          <cell r="AB312">
            <v>6.2222222222222179E-2</v>
          </cell>
          <cell r="AC312">
            <v>15.479099999999999</v>
          </cell>
          <cell r="AD312">
            <v>28.27</v>
          </cell>
          <cell r="AF312">
            <v>0.24</v>
          </cell>
          <cell r="AG312">
            <v>43.989100000000001</v>
          </cell>
          <cell r="AH312">
            <v>47.5</v>
          </cell>
          <cell r="AI312">
            <v>9.9537037037036979E-2</v>
          </cell>
          <cell r="AJ312">
            <v>71.5</v>
          </cell>
          <cell r="AK312">
            <v>0.43991608391608394</v>
          </cell>
          <cell r="AL312">
            <v>68.7</v>
          </cell>
          <cell r="AM312">
            <v>0.45275109170305683</v>
          </cell>
          <cell r="AN312">
            <v>3.9160839160839123E-2</v>
          </cell>
          <cell r="AO312">
            <v>78</v>
          </cell>
          <cell r="AP312">
            <v>0.43603717948717946</v>
          </cell>
          <cell r="AQ312">
            <v>71.5</v>
          </cell>
          <cell r="AR312">
            <v>0.43991608391608394</v>
          </cell>
          <cell r="AS312">
            <v>8.333333333333337E-2</v>
          </cell>
        </row>
        <row r="313">
          <cell r="C313">
            <v>11130</v>
          </cell>
          <cell r="D313">
            <v>8809272090670</v>
          </cell>
          <cell r="E313" t="str">
            <v>Chair</v>
          </cell>
          <cell r="F313" t="str">
            <v>Tactical</v>
          </cell>
          <cell r="G313" t="str">
            <v>VN</v>
          </cell>
          <cell r="H313" t="str">
            <v>All</v>
          </cell>
          <cell r="I313" t="str">
            <v>S22</v>
          </cell>
          <cell r="J313" t="str">
            <v>A&amp;F</v>
          </cell>
          <cell r="K313" t="str">
            <v>O</v>
          </cell>
          <cell r="L313" t="str">
            <v xml:space="preserve">Tactical Sunset Chair  </v>
          </cell>
          <cell r="M313" t="str">
            <v>Foliage green</v>
          </cell>
          <cell r="N313" t="str">
            <v>F10 Black</v>
          </cell>
          <cell r="O313" t="str">
            <v>AT</v>
          </cell>
          <cell r="P313">
            <v>13.209999999999999</v>
          </cell>
          <cell r="Q313">
            <v>24.3</v>
          </cell>
          <cell r="R313">
            <v>8.5999999999999993E-2</v>
          </cell>
          <cell r="S313">
            <v>37.595999999999997</v>
          </cell>
          <cell r="T313">
            <v>40.6</v>
          </cell>
          <cell r="U313">
            <v>40.6</v>
          </cell>
          <cell r="V313">
            <v>13.23</v>
          </cell>
          <cell r="W313">
            <v>26.73</v>
          </cell>
          <cell r="Y313">
            <v>8.5999999999999993E-2</v>
          </cell>
          <cell r="Z313">
            <v>40.045999999999999</v>
          </cell>
          <cell r="AA313">
            <v>43.2</v>
          </cell>
          <cell r="AB313">
            <v>6.4039408866995107E-2</v>
          </cell>
          <cell r="AC313">
            <v>15.479099999999999</v>
          </cell>
          <cell r="AD313">
            <v>28.27</v>
          </cell>
          <cell r="AF313">
            <v>0.24</v>
          </cell>
          <cell r="AG313">
            <v>43.989100000000001</v>
          </cell>
          <cell r="AH313">
            <v>47.5</v>
          </cell>
          <cell r="AI313">
            <v>9.9537037037036979E-2</v>
          </cell>
          <cell r="AJ313">
            <v>71.5</v>
          </cell>
          <cell r="AK313">
            <v>0.43991608391608394</v>
          </cell>
          <cell r="AL313">
            <v>68.7</v>
          </cell>
          <cell r="AM313">
            <v>0.45275109170305683</v>
          </cell>
          <cell r="AN313">
            <v>3.9160839160839123E-2</v>
          </cell>
          <cell r="AO313">
            <v>78</v>
          </cell>
          <cell r="AP313">
            <v>0.43603717948717946</v>
          </cell>
          <cell r="AQ313">
            <v>71.5</v>
          </cell>
          <cell r="AR313">
            <v>0.43991608391608394</v>
          </cell>
          <cell r="AS313">
            <v>8.333333333333337E-2</v>
          </cell>
        </row>
        <row r="314">
          <cell r="C314">
            <v>14704</v>
          </cell>
          <cell r="D314">
            <v>8809759236188</v>
          </cell>
          <cell r="E314" t="str">
            <v>Chair</v>
          </cell>
          <cell r="F314" t="str">
            <v>Tactical</v>
          </cell>
          <cell r="G314" t="str">
            <v>VN</v>
          </cell>
          <cell r="H314" t="str">
            <v>All</v>
          </cell>
          <cell r="I314" t="str">
            <v>S22</v>
          </cell>
          <cell r="J314" t="str">
            <v>Drop</v>
          </cell>
          <cell r="K314" t="str">
            <v>X</v>
          </cell>
          <cell r="L314" t="str">
            <v>Tactical Sunset Chair</v>
          </cell>
          <cell r="M314" t="str">
            <v>Black Bandanna</v>
          </cell>
          <cell r="N314" t="str">
            <v>F10 Black</v>
          </cell>
          <cell r="O314" t="str">
            <v>AT</v>
          </cell>
          <cell r="P314">
            <v>13.209999999999999</v>
          </cell>
          <cell r="Q314">
            <v>24.3</v>
          </cell>
          <cell r="R314">
            <v>8.5999999999999993E-2</v>
          </cell>
          <cell r="S314">
            <v>37.595999999999997</v>
          </cell>
          <cell r="T314">
            <v>40.6</v>
          </cell>
          <cell r="U314">
            <v>40.6</v>
          </cell>
          <cell r="V314">
            <v>13.23</v>
          </cell>
          <cell r="W314">
            <v>26.73</v>
          </cell>
          <cell r="Y314">
            <v>8.5999999999999993E-2</v>
          </cell>
          <cell r="Z314">
            <v>40.045999999999999</v>
          </cell>
          <cell r="AA314">
            <v>43.2</v>
          </cell>
          <cell r="AB314">
            <v>6.2222222222222179E-2</v>
          </cell>
          <cell r="AJ314">
            <v>71.5</v>
          </cell>
          <cell r="AK314">
            <v>0.43991608391608394</v>
          </cell>
          <cell r="AL314">
            <v>68.7</v>
          </cell>
          <cell r="AM314">
            <v>0.45275109170305683</v>
          </cell>
          <cell r="AN314">
            <v>3.9160839160839123E-2</v>
          </cell>
        </row>
        <row r="315">
          <cell r="C315" t="str">
            <v>11128R1</v>
          </cell>
          <cell r="D315">
            <v>8809759239110</v>
          </cell>
          <cell r="E315" t="str">
            <v>Chair</v>
          </cell>
          <cell r="F315" t="str">
            <v>Tactical</v>
          </cell>
          <cell r="G315" t="str">
            <v>VN</v>
          </cell>
          <cell r="H315" t="str">
            <v>All</v>
          </cell>
          <cell r="I315" t="str">
            <v>S22</v>
          </cell>
          <cell r="J315" t="str">
            <v>All</v>
          </cell>
          <cell r="K315" t="str">
            <v>O</v>
          </cell>
          <cell r="L315" t="str">
            <v xml:space="preserve">Tactical Sunset Chair  </v>
          </cell>
          <cell r="M315" t="str">
            <v>Multicam</v>
          </cell>
          <cell r="N315" t="str">
            <v>F10 Black</v>
          </cell>
          <cell r="O315" t="str">
            <v>AT</v>
          </cell>
          <cell r="P315">
            <v>20.04</v>
          </cell>
          <cell r="Q315">
            <v>24.3</v>
          </cell>
          <cell r="R315">
            <v>8.5999999999999993E-2</v>
          </cell>
          <cell r="S315">
            <v>44.426000000000002</v>
          </cell>
          <cell r="T315">
            <v>48</v>
          </cell>
          <cell r="U315">
            <v>48</v>
          </cell>
          <cell r="V315">
            <v>20.04</v>
          </cell>
          <cell r="W315">
            <v>26.73</v>
          </cell>
          <cell r="Y315">
            <v>8.5999999999999993E-2</v>
          </cell>
          <cell r="Z315">
            <v>46.855999999999995</v>
          </cell>
          <cell r="AA315">
            <v>50.6</v>
          </cell>
          <cell r="AB315">
            <v>6.2222222222222179E-2</v>
          </cell>
          <cell r="AC315">
            <v>22.444800000000001</v>
          </cell>
          <cell r="AD315">
            <v>28.27</v>
          </cell>
          <cell r="AF315">
            <v>0.24</v>
          </cell>
          <cell r="AG315">
            <v>50.954799999999999</v>
          </cell>
          <cell r="AH315">
            <v>55</v>
          </cell>
          <cell r="AI315">
            <v>8.6956521739130377E-2</v>
          </cell>
          <cell r="AJ315">
            <v>78.099999999999994</v>
          </cell>
          <cell r="AK315">
            <v>0.40005121638924457</v>
          </cell>
          <cell r="AL315">
            <v>75.400000000000006</v>
          </cell>
          <cell r="AM315">
            <v>0.41079575596816975</v>
          </cell>
          <cell r="AN315">
            <v>3.4571062740076708E-2</v>
          </cell>
          <cell r="AO315">
            <v>85</v>
          </cell>
          <cell r="AP315">
            <v>0.40053176470588236</v>
          </cell>
          <cell r="AQ315">
            <v>78.099999999999994</v>
          </cell>
          <cell r="AR315">
            <v>0.40005121638924457</v>
          </cell>
          <cell r="AS315">
            <v>8.1176470588235405E-2</v>
          </cell>
        </row>
        <row r="316">
          <cell r="C316">
            <v>11204</v>
          </cell>
          <cell r="D316">
            <v>8809272094166</v>
          </cell>
          <cell r="E316" t="str">
            <v>Chair</v>
          </cell>
          <cell r="F316" t="str">
            <v>Tactical</v>
          </cell>
          <cell r="G316" t="str">
            <v>VN</v>
          </cell>
          <cell r="H316" t="str">
            <v>All</v>
          </cell>
          <cell r="I316" t="str">
            <v>S22</v>
          </cell>
          <cell r="J316" t="str">
            <v>A&amp;F</v>
          </cell>
          <cell r="K316" t="str">
            <v>O</v>
          </cell>
          <cell r="L316" t="str">
            <v xml:space="preserve">Tactical Swivel Chair </v>
          </cell>
          <cell r="M316" t="str">
            <v>Black</v>
          </cell>
          <cell r="N316" t="str">
            <v>F10 Black</v>
          </cell>
          <cell r="O316" t="str">
            <v>AT</v>
          </cell>
          <cell r="P316">
            <v>12.43</v>
          </cell>
          <cell r="Q316">
            <v>24.3</v>
          </cell>
          <cell r="R316">
            <v>8.5999999999999993E-2</v>
          </cell>
          <cell r="S316">
            <v>36.816000000000003</v>
          </cell>
          <cell r="T316">
            <v>39.799999999999997</v>
          </cell>
          <cell r="U316">
            <v>39.799999999999997</v>
          </cell>
          <cell r="V316">
            <v>12.45</v>
          </cell>
          <cell r="W316">
            <v>26.73</v>
          </cell>
          <cell r="Y316">
            <v>8.5999999999999993E-2</v>
          </cell>
          <cell r="Z316">
            <v>39.265999999999998</v>
          </cell>
          <cell r="AA316">
            <v>42.4</v>
          </cell>
          <cell r="AB316">
            <v>6.5326633165829096E-2</v>
          </cell>
          <cell r="AC316">
            <v>14.566499999999998</v>
          </cell>
          <cell r="AD316">
            <v>28.27</v>
          </cell>
          <cell r="AF316">
            <v>0.24</v>
          </cell>
          <cell r="AG316">
            <v>43.076500000000003</v>
          </cell>
          <cell r="AH316">
            <v>46.5</v>
          </cell>
          <cell r="AI316">
            <v>9.6698113207547287E-2</v>
          </cell>
          <cell r="AJ316">
            <v>56.1</v>
          </cell>
          <cell r="AK316">
            <v>0.30007130124777193</v>
          </cell>
          <cell r="AL316">
            <v>53.5</v>
          </cell>
          <cell r="AM316">
            <v>0.31185046728971955</v>
          </cell>
          <cell r="AN316">
            <v>4.6345811051693442E-2</v>
          </cell>
          <cell r="AO316">
            <v>61.5</v>
          </cell>
          <cell r="AP316">
            <v>0.29956910569105688</v>
          </cell>
          <cell r="AQ316">
            <v>56.1</v>
          </cell>
          <cell r="AR316">
            <v>0.30007130124777193</v>
          </cell>
          <cell r="AS316">
            <v>8.7804878048780455E-2</v>
          </cell>
        </row>
        <row r="317">
          <cell r="C317">
            <v>11202</v>
          </cell>
          <cell r="D317">
            <v>8809272094142</v>
          </cell>
          <cell r="E317" t="str">
            <v>Chair</v>
          </cell>
          <cell r="F317" t="str">
            <v>Tactical</v>
          </cell>
          <cell r="G317" t="str">
            <v>VN</v>
          </cell>
          <cell r="H317" t="str">
            <v>All</v>
          </cell>
          <cell r="I317" t="str">
            <v>S22</v>
          </cell>
          <cell r="J317" t="str">
            <v>A&amp;F</v>
          </cell>
          <cell r="K317" t="str">
            <v>O</v>
          </cell>
          <cell r="L317" t="str">
            <v xml:space="preserve">Tactical Swivel Chair </v>
          </cell>
          <cell r="M317" t="str">
            <v>Coyote tan</v>
          </cell>
          <cell r="N317" t="str">
            <v>F10 Black</v>
          </cell>
          <cell r="O317" t="str">
            <v>AT</v>
          </cell>
          <cell r="P317">
            <v>12.49</v>
          </cell>
          <cell r="Q317">
            <v>24.3</v>
          </cell>
          <cell r="R317">
            <v>8.5999999999999993E-2</v>
          </cell>
          <cell r="S317">
            <v>36.875999999999998</v>
          </cell>
          <cell r="T317">
            <v>39.799999999999997</v>
          </cell>
          <cell r="U317">
            <v>39.9</v>
          </cell>
          <cell r="V317">
            <v>12.51</v>
          </cell>
          <cell r="W317">
            <v>26.73</v>
          </cell>
          <cell r="Y317">
            <v>8.5999999999999993E-2</v>
          </cell>
          <cell r="Z317">
            <v>39.326000000000001</v>
          </cell>
          <cell r="AA317">
            <v>42.5</v>
          </cell>
          <cell r="AB317">
            <v>6.7839195979899625E-2</v>
          </cell>
          <cell r="AC317">
            <v>14.636699999999999</v>
          </cell>
          <cell r="AD317">
            <v>28.27</v>
          </cell>
          <cell r="AF317">
            <v>0.24</v>
          </cell>
          <cell r="AG317">
            <v>43.146700000000003</v>
          </cell>
          <cell r="AH317">
            <v>46.6</v>
          </cell>
          <cell r="AI317">
            <v>9.6470588235294086E-2</v>
          </cell>
          <cell r="AJ317">
            <v>56.2</v>
          </cell>
          <cell r="AK317">
            <v>0.30024911032028467</v>
          </cell>
          <cell r="AL317">
            <v>53.5</v>
          </cell>
          <cell r="AM317">
            <v>0.31072897196261684</v>
          </cell>
          <cell r="AN317">
            <v>4.8042704626334531E-2</v>
          </cell>
          <cell r="AO317">
            <v>61.5</v>
          </cell>
          <cell r="AP317">
            <v>0.29842764227642271</v>
          </cell>
          <cell r="AQ317">
            <v>56.2</v>
          </cell>
          <cell r="AR317">
            <v>0.30024911032028467</v>
          </cell>
          <cell r="AS317">
            <v>8.6178861788617889E-2</v>
          </cell>
        </row>
        <row r="318">
          <cell r="C318">
            <v>11203</v>
          </cell>
          <cell r="D318">
            <v>8809272094159</v>
          </cell>
          <cell r="E318" t="str">
            <v>Chair</v>
          </cell>
          <cell r="F318" t="str">
            <v>Tactical</v>
          </cell>
          <cell r="G318" t="str">
            <v>VN</v>
          </cell>
          <cell r="H318" t="str">
            <v>All</v>
          </cell>
          <cell r="I318" t="str">
            <v>S22</v>
          </cell>
          <cell r="J318" t="str">
            <v>A&amp;F</v>
          </cell>
          <cell r="K318" t="str">
            <v>O</v>
          </cell>
          <cell r="L318" t="str">
            <v xml:space="preserve">Tactical Swivel Chair </v>
          </cell>
          <cell r="M318" t="str">
            <v>Foliage green</v>
          </cell>
          <cell r="N318" t="str">
            <v>F10 Black</v>
          </cell>
          <cell r="O318" t="str">
            <v>AT</v>
          </cell>
          <cell r="P318">
            <v>12.49</v>
          </cell>
          <cell r="Q318">
            <v>24.3</v>
          </cell>
          <cell r="R318">
            <v>8.5999999999999993E-2</v>
          </cell>
          <cell r="S318">
            <v>36.875999999999998</v>
          </cell>
          <cell r="T318">
            <v>39.799999999999997</v>
          </cell>
          <cell r="U318">
            <v>39.9</v>
          </cell>
          <cell r="V318">
            <v>12.51</v>
          </cell>
          <cell r="W318">
            <v>26.73</v>
          </cell>
          <cell r="Y318">
            <v>8.5999999999999993E-2</v>
          </cell>
          <cell r="Z318">
            <v>39.326000000000001</v>
          </cell>
          <cell r="AA318">
            <v>42.5</v>
          </cell>
          <cell r="AB318">
            <v>6.7839195979899625E-2</v>
          </cell>
          <cell r="AC318">
            <v>14.636699999999999</v>
          </cell>
          <cell r="AD318">
            <v>28.27</v>
          </cell>
          <cell r="AF318">
            <v>0.24</v>
          </cell>
          <cell r="AG318">
            <v>43.146700000000003</v>
          </cell>
          <cell r="AH318">
            <v>46.6</v>
          </cell>
          <cell r="AI318">
            <v>9.6470588235294086E-2</v>
          </cell>
          <cell r="AJ318">
            <v>56.2</v>
          </cell>
          <cell r="AK318">
            <v>0.30024911032028467</v>
          </cell>
          <cell r="AL318">
            <v>53.5</v>
          </cell>
          <cell r="AM318">
            <v>0.31072897196261684</v>
          </cell>
          <cell r="AN318">
            <v>4.8042704626334531E-2</v>
          </cell>
          <cell r="AO318">
            <v>61.5</v>
          </cell>
          <cell r="AP318">
            <v>0.29842764227642271</v>
          </cell>
          <cell r="AQ318">
            <v>56.2</v>
          </cell>
          <cell r="AR318">
            <v>0.30024911032028467</v>
          </cell>
          <cell r="AS318">
            <v>8.6178861788617889E-2</v>
          </cell>
        </row>
        <row r="319">
          <cell r="C319">
            <v>10510</v>
          </cell>
          <cell r="D319">
            <v>8809759231480</v>
          </cell>
          <cell r="E319" t="str">
            <v>Chair</v>
          </cell>
          <cell r="F319" t="str">
            <v>Tactical</v>
          </cell>
          <cell r="G319" t="str">
            <v>VN</v>
          </cell>
          <cell r="H319" t="str">
            <v>All</v>
          </cell>
          <cell r="I319" t="str">
            <v>S22</v>
          </cell>
          <cell r="J319" t="str">
            <v>A&amp;F</v>
          </cell>
          <cell r="K319" t="str">
            <v>O</v>
          </cell>
          <cell r="L319" t="str">
            <v>Tac. Incline Chair  (Low Chair)</v>
          </cell>
          <cell r="M319" t="str">
            <v>Black</v>
          </cell>
          <cell r="N319" t="str">
            <v>F10 Black</v>
          </cell>
          <cell r="O319" t="str">
            <v>AT</v>
          </cell>
          <cell r="V319">
            <v>12.75</v>
          </cell>
          <cell r="W319">
            <v>18.57</v>
          </cell>
          <cell r="Y319">
            <v>0.44699999999999995</v>
          </cell>
          <cell r="Z319">
            <v>31.766999999999999</v>
          </cell>
          <cell r="AA319">
            <v>34.299999999999997</v>
          </cell>
          <cell r="AC319">
            <v>14.917499999999999</v>
          </cell>
          <cell r="AD319">
            <v>19.7</v>
          </cell>
          <cell r="AF319">
            <v>0.43099999999999999</v>
          </cell>
          <cell r="AG319">
            <v>35.048499999999997</v>
          </cell>
          <cell r="AH319">
            <v>37.9</v>
          </cell>
          <cell r="AI319">
            <v>0.10495626822157433</v>
          </cell>
          <cell r="AJ319">
            <v>49.2</v>
          </cell>
          <cell r="AK319">
            <v>0.35432926829268296</v>
          </cell>
          <cell r="AO319">
            <v>54</v>
          </cell>
          <cell r="AP319">
            <v>0.35095370370370371</v>
          </cell>
          <cell r="AQ319">
            <v>49.2</v>
          </cell>
          <cell r="AR319">
            <v>0.35432926829268296</v>
          </cell>
          <cell r="AS319">
            <v>8.8888888888888795E-2</v>
          </cell>
        </row>
        <row r="320">
          <cell r="C320">
            <v>10511</v>
          </cell>
          <cell r="D320">
            <v>8809759231497</v>
          </cell>
          <cell r="E320" t="str">
            <v>Chair</v>
          </cell>
          <cell r="F320" t="str">
            <v>Tactical</v>
          </cell>
          <cell r="G320" t="str">
            <v>VN</v>
          </cell>
          <cell r="H320" t="str">
            <v>All</v>
          </cell>
          <cell r="I320" t="str">
            <v>S22</v>
          </cell>
          <cell r="J320" t="str">
            <v>A&amp;F</v>
          </cell>
          <cell r="K320" t="str">
            <v>O</v>
          </cell>
          <cell r="L320" t="str">
            <v>Tac. Incline Chair  (Low Chair)</v>
          </cell>
          <cell r="M320" t="str">
            <v>Foliage Green</v>
          </cell>
          <cell r="N320" t="str">
            <v>F10 Black</v>
          </cell>
          <cell r="O320" t="str">
            <v>AT</v>
          </cell>
          <cell r="V320">
            <v>12.809999999999999</v>
          </cell>
          <cell r="W320">
            <v>18.57</v>
          </cell>
          <cell r="Y320">
            <v>0.44699999999999995</v>
          </cell>
          <cell r="Z320">
            <v>31.826999999999998</v>
          </cell>
          <cell r="AA320">
            <v>34.4</v>
          </cell>
          <cell r="AC320">
            <v>14.987699999999998</v>
          </cell>
          <cell r="AD320">
            <v>19.7</v>
          </cell>
          <cell r="AF320">
            <v>0.43099999999999999</v>
          </cell>
          <cell r="AG320">
            <v>35.118699999999997</v>
          </cell>
          <cell r="AH320">
            <v>37.9</v>
          </cell>
          <cell r="AI320">
            <v>0.10174418604651159</v>
          </cell>
          <cell r="AJ320">
            <v>49.2</v>
          </cell>
          <cell r="AK320">
            <v>0.35310975609756101</v>
          </cell>
          <cell r="AO320">
            <v>54</v>
          </cell>
          <cell r="AP320">
            <v>0.34965370370370374</v>
          </cell>
          <cell r="AQ320">
            <v>49.2</v>
          </cell>
          <cell r="AR320">
            <v>0.35310975609756101</v>
          </cell>
          <cell r="AS320">
            <v>8.8888888888888795E-2</v>
          </cell>
        </row>
        <row r="321">
          <cell r="C321">
            <v>10512</v>
          </cell>
          <cell r="D321">
            <v>8809759231503</v>
          </cell>
          <cell r="E321" t="str">
            <v>Chair</v>
          </cell>
          <cell r="F321" t="str">
            <v>Tactical</v>
          </cell>
          <cell r="G321" t="str">
            <v>VN</v>
          </cell>
          <cell r="H321" t="str">
            <v>All</v>
          </cell>
          <cell r="I321" t="str">
            <v>S22</v>
          </cell>
          <cell r="J321" t="str">
            <v>A&amp;F</v>
          </cell>
          <cell r="K321" t="str">
            <v>O</v>
          </cell>
          <cell r="L321" t="str">
            <v>Tac. Incline Chair  (Low Chair)</v>
          </cell>
          <cell r="M321" t="str">
            <v>Coyote Tan</v>
          </cell>
          <cell r="N321" t="str">
            <v>F10 Black</v>
          </cell>
          <cell r="O321" t="str">
            <v>AT</v>
          </cell>
          <cell r="V321">
            <v>12.809999999999999</v>
          </cell>
          <cell r="W321">
            <v>18.57</v>
          </cell>
          <cell r="Y321">
            <v>0.44699999999999995</v>
          </cell>
          <cell r="Z321">
            <v>31.826999999999998</v>
          </cell>
          <cell r="AA321">
            <v>34.4</v>
          </cell>
          <cell r="AC321">
            <v>14.987699999999998</v>
          </cell>
          <cell r="AD321">
            <v>19.7</v>
          </cell>
          <cell r="AF321">
            <v>0.43099999999999999</v>
          </cell>
          <cell r="AG321">
            <v>35.118699999999997</v>
          </cell>
          <cell r="AH321">
            <v>37.9</v>
          </cell>
          <cell r="AI321">
            <v>0.10174418604651159</v>
          </cell>
          <cell r="AJ321">
            <v>49.2</v>
          </cell>
          <cell r="AK321">
            <v>0.35310975609756101</v>
          </cell>
          <cell r="AO321">
            <v>54</v>
          </cell>
          <cell r="AP321">
            <v>0.34965370370370374</v>
          </cell>
          <cell r="AQ321">
            <v>49.2</v>
          </cell>
          <cell r="AR321">
            <v>0.35310975609756101</v>
          </cell>
          <cell r="AS321">
            <v>8.8888888888888795E-2</v>
          </cell>
        </row>
        <row r="322">
          <cell r="C322">
            <v>10513</v>
          </cell>
          <cell r="D322">
            <v>8809759231510</v>
          </cell>
          <cell r="E322" t="str">
            <v>Chair</v>
          </cell>
          <cell r="F322" t="str">
            <v>Tactical</v>
          </cell>
          <cell r="G322" t="str">
            <v>VN</v>
          </cell>
          <cell r="H322" t="str">
            <v>All</v>
          </cell>
          <cell r="I322" t="str">
            <v>S22</v>
          </cell>
          <cell r="J322" t="str">
            <v>A&amp;F</v>
          </cell>
          <cell r="K322" t="str">
            <v>O</v>
          </cell>
          <cell r="L322" t="str">
            <v>Tac. Incline Chair  (Low Chair)</v>
          </cell>
          <cell r="M322" t="str">
            <v>Military Olive</v>
          </cell>
          <cell r="N322" t="str">
            <v>F10 Black</v>
          </cell>
          <cell r="O322" t="str">
            <v>AT</v>
          </cell>
          <cell r="V322">
            <v>12.809999999999999</v>
          </cell>
          <cell r="W322">
            <v>18.57</v>
          </cell>
          <cell r="Y322">
            <v>0.44699999999999995</v>
          </cell>
          <cell r="Z322">
            <v>31.826999999999998</v>
          </cell>
          <cell r="AA322">
            <v>34.4</v>
          </cell>
          <cell r="AC322">
            <v>14.987699999999998</v>
          </cell>
          <cell r="AD322">
            <v>19.7</v>
          </cell>
          <cell r="AF322">
            <v>0.43099999999999999</v>
          </cell>
          <cell r="AG322">
            <v>35.118699999999997</v>
          </cell>
          <cell r="AH322">
            <v>37.9</v>
          </cell>
          <cell r="AI322">
            <v>0.10174418604651159</v>
          </cell>
          <cell r="AJ322">
            <v>49.2</v>
          </cell>
          <cell r="AK322">
            <v>0.35310975609756101</v>
          </cell>
          <cell r="AO322">
            <v>54</v>
          </cell>
          <cell r="AP322">
            <v>0.34965370370370374</v>
          </cell>
          <cell r="AQ322">
            <v>49.2</v>
          </cell>
          <cell r="AR322">
            <v>0.35310975609756101</v>
          </cell>
          <cell r="AS322">
            <v>8.8888888888888795E-2</v>
          </cell>
        </row>
        <row r="323">
          <cell r="C323" t="str">
            <v>10514R1</v>
          </cell>
          <cell r="D323">
            <v>8809759239363</v>
          </cell>
          <cell r="E323" t="str">
            <v>Chair</v>
          </cell>
          <cell r="F323" t="str">
            <v>Tactical</v>
          </cell>
          <cell r="G323" t="str">
            <v>VN</v>
          </cell>
          <cell r="H323" t="str">
            <v>All</v>
          </cell>
          <cell r="I323" t="str">
            <v>S22</v>
          </cell>
          <cell r="J323" t="str">
            <v>A&amp;F</v>
          </cell>
          <cell r="K323" t="str">
            <v>O</v>
          </cell>
          <cell r="L323" t="str">
            <v>Tac. Incline Chair  (Low Chair)</v>
          </cell>
          <cell r="M323" t="str">
            <v>Multicam</v>
          </cell>
          <cell r="N323" t="str">
            <v>F10 Black</v>
          </cell>
          <cell r="O323" t="str">
            <v>AT</v>
          </cell>
          <cell r="V323">
            <v>18.63</v>
          </cell>
          <cell r="W323">
            <v>18.57</v>
          </cell>
          <cell r="Y323">
            <v>0.44699999999999995</v>
          </cell>
          <cell r="Z323">
            <v>37.647000000000006</v>
          </cell>
          <cell r="AA323">
            <v>40.700000000000003</v>
          </cell>
          <cell r="AC323">
            <v>20.865600000000001</v>
          </cell>
          <cell r="AD323">
            <v>19.7</v>
          </cell>
          <cell r="AF323">
            <v>0.43099999999999999</v>
          </cell>
          <cell r="AG323">
            <v>40.996600000000001</v>
          </cell>
          <cell r="AH323">
            <v>44.3</v>
          </cell>
          <cell r="AI323">
            <v>8.8452088452088296E-2</v>
          </cell>
          <cell r="AJ323">
            <v>59</v>
          </cell>
          <cell r="AK323">
            <v>0.36191525423728799</v>
          </cell>
          <cell r="AO323">
            <v>63</v>
          </cell>
          <cell r="AP323">
            <v>0.34926031746031749</v>
          </cell>
          <cell r="AQ323">
            <v>59</v>
          </cell>
          <cell r="AR323">
            <v>0.36191525423728799</v>
          </cell>
          <cell r="AS323">
            <v>6.3492063492063489E-2</v>
          </cell>
        </row>
        <row r="324">
          <cell r="C324">
            <v>14302</v>
          </cell>
          <cell r="D324">
            <v>8809668414288</v>
          </cell>
          <cell r="E324" t="str">
            <v>Chair</v>
          </cell>
          <cell r="F324" t="str">
            <v>Tactical</v>
          </cell>
          <cell r="G324" t="str">
            <v>VN</v>
          </cell>
          <cell r="H324" t="str">
            <v>All</v>
          </cell>
          <cell r="I324" t="str">
            <v>S22</v>
          </cell>
          <cell r="J324" t="str">
            <v>All</v>
          </cell>
          <cell r="K324" t="str">
            <v>O</v>
          </cell>
          <cell r="L324" t="str">
            <v>Tactical Bench</v>
          </cell>
          <cell r="M324" t="str">
            <v>Black</v>
          </cell>
          <cell r="N324" t="str">
            <v>F10 Black</v>
          </cell>
          <cell r="O324" t="str">
            <v>AT</v>
          </cell>
          <cell r="P324">
            <v>10.33</v>
          </cell>
          <cell r="Q324">
            <v>67.5</v>
          </cell>
          <cell r="R324">
            <v>9.5000000000000001E-2</v>
          </cell>
          <cell r="S324">
            <v>77.924999999999997</v>
          </cell>
          <cell r="T324">
            <v>84.2</v>
          </cell>
          <cell r="U324">
            <v>79.3</v>
          </cell>
          <cell r="V324">
            <v>10.33</v>
          </cell>
          <cell r="W324">
            <v>74.25</v>
          </cell>
          <cell r="Y324">
            <v>9.5000000000000001E-2</v>
          </cell>
          <cell r="Z324">
            <v>84.674999999999997</v>
          </cell>
          <cell r="AA324">
            <v>91.4</v>
          </cell>
          <cell r="AB324">
            <v>8.5510688836104576E-2</v>
          </cell>
          <cell r="AC324">
            <v>12.0861</v>
          </cell>
          <cell r="AD324">
            <v>78.16</v>
          </cell>
          <cell r="AF324">
            <v>0.24</v>
          </cell>
          <cell r="AG324">
            <v>90.486099999999993</v>
          </cell>
          <cell r="AH324">
            <v>97.7</v>
          </cell>
          <cell r="AI324">
            <v>6.8927789934354555E-2</v>
          </cell>
          <cell r="AJ324">
            <v>112.9</v>
          </cell>
          <cell r="AK324">
            <v>0.25000000000000011</v>
          </cell>
          <cell r="AL324">
            <v>104</v>
          </cell>
          <cell r="AM324">
            <v>0.2507211538461539</v>
          </cell>
          <cell r="AN324">
            <v>7.8830823737821132E-2</v>
          </cell>
          <cell r="AO324">
            <v>120</v>
          </cell>
          <cell r="AP324">
            <v>0.24594916666666677</v>
          </cell>
          <cell r="AQ324">
            <v>112.9</v>
          </cell>
          <cell r="AR324">
            <v>0.25000000000000011</v>
          </cell>
          <cell r="AS324">
            <v>5.916666666666659E-2</v>
          </cell>
        </row>
        <row r="325">
          <cell r="C325">
            <v>14303</v>
          </cell>
          <cell r="D325">
            <v>8809668414295</v>
          </cell>
          <cell r="E325" t="str">
            <v>Chair</v>
          </cell>
          <cell r="F325" t="str">
            <v>Tactical</v>
          </cell>
          <cell r="G325" t="str">
            <v>VN</v>
          </cell>
          <cell r="H325" t="str">
            <v>All</v>
          </cell>
          <cell r="I325" t="str">
            <v>S22</v>
          </cell>
          <cell r="J325" t="str">
            <v>All</v>
          </cell>
          <cell r="K325" t="str">
            <v>O</v>
          </cell>
          <cell r="L325" t="str">
            <v>Tactical Bench</v>
          </cell>
          <cell r="M325" t="str">
            <v>Coyote Tan</v>
          </cell>
          <cell r="N325" t="str">
            <v>F10 Black</v>
          </cell>
          <cell r="O325" t="str">
            <v>AT</v>
          </cell>
          <cell r="P325">
            <v>10.33</v>
          </cell>
          <cell r="Q325">
            <v>67.5</v>
          </cell>
          <cell r="R325">
            <v>9.5000000000000001E-2</v>
          </cell>
          <cell r="S325">
            <v>77.924999999999997</v>
          </cell>
          <cell r="T325">
            <v>84.2</v>
          </cell>
          <cell r="U325">
            <v>79.3</v>
          </cell>
          <cell r="V325">
            <v>10.33</v>
          </cell>
          <cell r="W325">
            <v>74.25</v>
          </cell>
          <cell r="Y325">
            <v>9.5000000000000001E-2</v>
          </cell>
          <cell r="Z325">
            <v>84.674999999999997</v>
          </cell>
          <cell r="AA325">
            <v>91.4</v>
          </cell>
          <cell r="AB325">
            <v>8.5510688836104576E-2</v>
          </cell>
          <cell r="AC325">
            <v>12.0861</v>
          </cell>
          <cell r="AD325">
            <v>78.16</v>
          </cell>
          <cell r="AF325">
            <v>0.24</v>
          </cell>
          <cell r="AG325">
            <v>90.486099999999993</v>
          </cell>
          <cell r="AH325">
            <v>97.7</v>
          </cell>
          <cell r="AI325">
            <v>6.8927789934354555E-2</v>
          </cell>
          <cell r="AJ325">
            <v>112.9</v>
          </cell>
          <cell r="AK325">
            <v>0.25000000000000011</v>
          </cell>
          <cell r="AL325">
            <v>104</v>
          </cell>
          <cell r="AM325">
            <v>0.2507211538461539</v>
          </cell>
          <cell r="AN325">
            <v>7.8830823737821132E-2</v>
          </cell>
          <cell r="AO325">
            <v>120</v>
          </cell>
          <cell r="AP325">
            <v>0.24594916666666677</v>
          </cell>
          <cell r="AQ325">
            <v>112.9</v>
          </cell>
          <cell r="AR325">
            <v>0.25000000000000011</v>
          </cell>
          <cell r="AS325">
            <v>5.916666666666659E-2</v>
          </cell>
        </row>
        <row r="326">
          <cell r="C326">
            <v>14304</v>
          </cell>
          <cell r="D326">
            <v>8809668414301</v>
          </cell>
          <cell r="E326" t="str">
            <v>Chair</v>
          </cell>
          <cell r="F326" t="str">
            <v>Tactical</v>
          </cell>
          <cell r="G326" t="str">
            <v>VN</v>
          </cell>
          <cell r="H326" t="str">
            <v>All</v>
          </cell>
          <cell r="I326" t="str">
            <v>S22</v>
          </cell>
          <cell r="J326" t="str">
            <v>All</v>
          </cell>
          <cell r="K326" t="str">
            <v>O</v>
          </cell>
          <cell r="L326" t="str">
            <v>Tactical Bench</v>
          </cell>
          <cell r="M326" t="str">
            <v>Military Olive</v>
          </cell>
          <cell r="N326" t="str">
            <v>F10 Black</v>
          </cell>
          <cell r="O326" t="str">
            <v>AT</v>
          </cell>
          <cell r="P326">
            <v>10.33</v>
          </cell>
          <cell r="Q326">
            <v>67.5</v>
          </cell>
          <cell r="R326">
            <v>9.5000000000000001E-2</v>
          </cell>
          <cell r="S326">
            <v>77.924999999999997</v>
          </cell>
          <cell r="T326">
            <v>84.2</v>
          </cell>
          <cell r="U326">
            <v>79.3</v>
          </cell>
          <cell r="V326">
            <v>10.33</v>
          </cell>
          <cell r="W326">
            <v>74.25</v>
          </cell>
          <cell r="Y326">
            <v>9.5000000000000001E-2</v>
          </cell>
          <cell r="Z326">
            <v>84.674999999999997</v>
          </cell>
          <cell r="AA326">
            <v>91.4</v>
          </cell>
          <cell r="AB326">
            <v>8.5510688836104576E-2</v>
          </cell>
          <cell r="AC326">
            <v>12.0861</v>
          </cell>
          <cell r="AD326">
            <v>78.16</v>
          </cell>
          <cell r="AF326">
            <v>0.24</v>
          </cell>
          <cell r="AG326">
            <v>90.486099999999993</v>
          </cell>
          <cell r="AH326">
            <v>97.7</v>
          </cell>
          <cell r="AI326">
            <v>6.8927789934354555E-2</v>
          </cell>
          <cell r="AJ326">
            <v>112.9</v>
          </cell>
          <cell r="AK326">
            <v>0.25000000000000011</v>
          </cell>
          <cell r="AL326">
            <v>104</v>
          </cell>
          <cell r="AM326">
            <v>0.2507211538461539</v>
          </cell>
          <cell r="AN326">
            <v>7.8830823737821132E-2</v>
          </cell>
          <cell r="AO326">
            <v>120</v>
          </cell>
          <cell r="AP326">
            <v>0.24594916666666677</v>
          </cell>
          <cell r="AQ326">
            <v>112.9</v>
          </cell>
          <cell r="AR326">
            <v>0.25000000000000011</v>
          </cell>
          <cell r="AS326">
            <v>5.916666666666659E-2</v>
          </cell>
        </row>
        <row r="327">
          <cell r="C327">
            <v>14305</v>
          </cell>
          <cell r="D327">
            <v>8809668414318</v>
          </cell>
          <cell r="E327" t="str">
            <v>Chair</v>
          </cell>
          <cell r="F327" t="str">
            <v>Tactical</v>
          </cell>
          <cell r="G327" t="str">
            <v>VN</v>
          </cell>
          <cell r="H327" t="str">
            <v>All</v>
          </cell>
          <cell r="I327" t="str">
            <v>S22</v>
          </cell>
          <cell r="J327" t="str">
            <v>All</v>
          </cell>
          <cell r="K327" t="str">
            <v>O</v>
          </cell>
          <cell r="L327" t="str">
            <v>Tactical Bench</v>
          </cell>
          <cell r="M327" t="str">
            <v>Multicam</v>
          </cell>
          <cell r="N327" t="str">
            <v>F10 Black</v>
          </cell>
          <cell r="O327" t="str">
            <v>AT</v>
          </cell>
          <cell r="P327">
            <v>15.51</v>
          </cell>
          <cell r="Q327">
            <v>67.5</v>
          </cell>
          <cell r="R327">
            <v>9.5000000000000001E-2</v>
          </cell>
          <cell r="S327">
            <v>83.105000000000004</v>
          </cell>
          <cell r="T327">
            <v>89.8</v>
          </cell>
          <cell r="U327">
            <v>84.9</v>
          </cell>
          <cell r="V327">
            <v>15.51</v>
          </cell>
          <cell r="W327">
            <v>74.25</v>
          </cell>
          <cell r="Y327">
            <v>9.5000000000000001E-2</v>
          </cell>
          <cell r="Z327">
            <v>89.855000000000004</v>
          </cell>
          <cell r="AA327">
            <v>97</v>
          </cell>
          <cell r="AB327">
            <v>8.0178173719376522E-2</v>
          </cell>
          <cell r="AC327">
            <v>17.371200000000002</v>
          </cell>
          <cell r="AD327">
            <v>78.16</v>
          </cell>
          <cell r="AF327">
            <v>0.24</v>
          </cell>
          <cell r="AG327">
            <v>95.771199999999993</v>
          </cell>
          <cell r="AH327">
            <v>103.4</v>
          </cell>
          <cell r="AI327">
            <v>6.5979381443298957E-2</v>
          </cell>
          <cell r="AJ327">
            <v>119.8</v>
          </cell>
          <cell r="AK327">
            <v>0.24995826377295483</v>
          </cell>
          <cell r="AL327">
            <v>111.9</v>
          </cell>
          <cell r="AM327">
            <v>0.25732797140303842</v>
          </cell>
          <cell r="AN327">
            <v>6.5943238731218656E-2</v>
          </cell>
          <cell r="AO327">
            <v>127</v>
          </cell>
          <cell r="AP327">
            <v>0.24589606299212607</v>
          </cell>
          <cell r="AQ327">
            <v>119.8</v>
          </cell>
          <cell r="AR327">
            <v>0.24995826377295483</v>
          </cell>
          <cell r="AS327">
            <v>5.6692913385826826E-2</v>
          </cell>
        </row>
        <row r="328">
          <cell r="C328">
            <v>14502</v>
          </cell>
          <cell r="D328">
            <v>8809668414240</v>
          </cell>
          <cell r="E328" t="str">
            <v>Chair</v>
          </cell>
          <cell r="F328" t="str">
            <v>Tactical</v>
          </cell>
          <cell r="G328" t="str">
            <v>VN</v>
          </cell>
          <cell r="H328" t="str">
            <v>All</v>
          </cell>
          <cell r="I328" t="str">
            <v>S22</v>
          </cell>
          <cell r="J328" t="str">
            <v>A&amp;F</v>
          </cell>
          <cell r="K328" t="str">
            <v>O</v>
          </cell>
          <cell r="L328" t="str">
            <v>Tactical Speed Stool M</v>
          </cell>
          <cell r="M328" t="str">
            <v>Black</v>
          </cell>
          <cell r="N328" t="str">
            <v>F10 Black</v>
          </cell>
          <cell r="O328" t="str">
            <v>AT</v>
          </cell>
          <cell r="P328">
            <v>5.12</v>
          </cell>
          <cell r="Q328">
            <v>21.8</v>
          </cell>
          <cell r="R328">
            <v>9.5000000000000001E-2</v>
          </cell>
          <cell r="S328">
            <v>27.015000000000001</v>
          </cell>
          <cell r="T328">
            <v>29.2</v>
          </cell>
          <cell r="U328">
            <v>29.6</v>
          </cell>
          <cell r="V328">
            <v>5.12</v>
          </cell>
          <cell r="W328">
            <v>23.98</v>
          </cell>
          <cell r="Y328">
            <v>9.5000000000000001E-2</v>
          </cell>
          <cell r="Z328">
            <v>29.195</v>
          </cell>
          <cell r="AA328">
            <v>31.5</v>
          </cell>
          <cell r="AB328">
            <v>7.8767123287671215E-2</v>
          </cell>
          <cell r="AC328">
            <v>5.9904000000000002</v>
          </cell>
          <cell r="AD328">
            <v>25.38</v>
          </cell>
          <cell r="AF328">
            <v>0.24</v>
          </cell>
          <cell r="AG328">
            <v>31.610399999999998</v>
          </cell>
          <cell r="AH328">
            <v>34.1</v>
          </cell>
          <cell r="AI328">
            <v>8.2539682539682691E-2</v>
          </cell>
          <cell r="AJ328">
            <v>44.9</v>
          </cell>
          <cell r="AK328">
            <v>0.34977728285077947</v>
          </cell>
          <cell r="AL328">
            <v>42</v>
          </cell>
          <cell r="AM328">
            <v>0.35678571428571426</v>
          </cell>
          <cell r="AN328">
            <v>6.4587973273942056E-2</v>
          </cell>
          <cell r="AO328">
            <v>49</v>
          </cell>
          <cell r="AP328">
            <v>0.35488979591836733</v>
          </cell>
          <cell r="AQ328">
            <v>44.9</v>
          </cell>
          <cell r="AR328">
            <v>0.34977728285077947</v>
          </cell>
          <cell r="AS328">
            <v>8.3673469387755106E-2</v>
          </cell>
        </row>
        <row r="329">
          <cell r="C329">
            <v>14503</v>
          </cell>
          <cell r="D329">
            <v>8809668414257</v>
          </cell>
          <cell r="E329" t="str">
            <v>Chair</v>
          </cell>
          <cell r="F329" t="str">
            <v>Tactical</v>
          </cell>
          <cell r="G329" t="str">
            <v>VN</v>
          </cell>
          <cell r="H329" t="str">
            <v>All</v>
          </cell>
          <cell r="I329" t="str">
            <v>S22</v>
          </cell>
          <cell r="J329" t="str">
            <v>A&amp;F</v>
          </cell>
          <cell r="K329" t="str">
            <v>O</v>
          </cell>
          <cell r="L329" t="str">
            <v>Tactical Speed Stool M</v>
          </cell>
          <cell r="M329" t="str">
            <v>Coyote Tan</v>
          </cell>
          <cell r="N329" t="str">
            <v>F10 Black</v>
          </cell>
          <cell r="O329" t="str">
            <v>AT</v>
          </cell>
          <cell r="P329">
            <v>5.1400000000000006</v>
          </cell>
          <cell r="Q329">
            <v>21.8</v>
          </cell>
          <cell r="R329">
            <v>9.5000000000000001E-2</v>
          </cell>
          <cell r="S329">
            <v>27.035</v>
          </cell>
          <cell r="T329">
            <v>29.2</v>
          </cell>
          <cell r="U329">
            <v>29.6</v>
          </cell>
          <cell r="V329">
            <v>5.1400000000000006</v>
          </cell>
          <cell r="W329">
            <v>23.98</v>
          </cell>
          <cell r="Y329">
            <v>9.5000000000000001E-2</v>
          </cell>
          <cell r="Z329">
            <v>29.215</v>
          </cell>
          <cell r="AA329">
            <v>31.6</v>
          </cell>
          <cell r="AB329">
            <v>8.2191780821917915E-2</v>
          </cell>
          <cell r="AC329">
            <v>6.0138000000000007</v>
          </cell>
          <cell r="AD329">
            <v>25.38</v>
          </cell>
          <cell r="AF329">
            <v>0.24</v>
          </cell>
          <cell r="AG329">
            <v>31.633799999999997</v>
          </cell>
          <cell r="AH329">
            <v>34.200000000000003</v>
          </cell>
          <cell r="AI329">
            <v>8.2278481012658222E-2</v>
          </cell>
          <cell r="AJ329">
            <v>44.9</v>
          </cell>
          <cell r="AK329">
            <v>0.34933184855233856</v>
          </cell>
          <cell r="AL329">
            <v>42</v>
          </cell>
          <cell r="AM329">
            <v>0.35630952380952385</v>
          </cell>
          <cell r="AN329">
            <v>6.4587973273942056E-2</v>
          </cell>
          <cell r="AO329">
            <v>49</v>
          </cell>
          <cell r="AP329">
            <v>0.35441224489795919</v>
          </cell>
          <cell r="AQ329">
            <v>44.9</v>
          </cell>
          <cell r="AR329">
            <v>0.34933184855233856</v>
          </cell>
          <cell r="AS329">
            <v>8.3673469387755106E-2</v>
          </cell>
        </row>
        <row r="330">
          <cell r="C330">
            <v>14504</v>
          </cell>
          <cell r="D330">
            <v>8809668414264</v>
          </cell>
          <cell r="E330" t="str">
            <v>Chair</v>
          </cell>
          <cell r="F330" t="str">
            <v>Tactical</v>
          </cell>
          <cell r="G330" t="str">
            <v>VN</v>
          </cell>
          <cell r="H330" t="str">
            <v>All</v>
          </cell>
          <cell r="I330" t="str">
            <v>S22</v>
          </cell>
          <cell r="J330" t="str">
            <v>A&amp;F</v>
          </cell>
          <cell r="K330" t="str">
            <v>O</v>
          </cell>
          <cell r="L330" t="str">
            <v>Tactical Speed Stool M</v>
          </cell>
          <cell r="M330" t="str">
            <v>Military Olive</v>
          </cell>
          <cell r="N330" t="str">
            <v>F10 Black</v>
          </cell>
          <cell r="O330" t="str">
            <v>AT</v>
          </cell>
          <cell r="P330">
            <v>5.1400000000000006</v>
          </cell>
          <cell r="Q330">
            <v>21.8</v>
          </cell>
          <cell r="R330">
            <v>9.5000000000000001E-2</v>
          </cell>
          <cell r="S330">
            <v>27.035</v>
          </cell>
          <cell r="T330">
            <v>29.2</v>
          </cell>
          <cell r="U330">
            <v>29.6</v>
          </cell>
          <cell r="V330">
            <v>5.1400000000000006</v>
          </cell>
          <cell r="W330">
            <v>23.98</v>
          </cell>
          <cell r="Y330">
            <v>9.5000000000000001E-2</v>
          </cell>
          <cell r="Z330">
            <v>29.215</v>
          </cell>
          <cell r="AA330">
            <v>31.6</v>
          </cell>
          <cell r="AB330">
            <v>8.2191780821917915E-2</v>
          </cell>
          <cell r="AC330">
            <v>6.0138000000000007</v>
          </cell>
          <cell r="AD330">
            <v>25.38</v>
          </cell>
          <cell r="AF330">
            <v>0.24</v>
          </cell>
          <cell r="AG330">
            <v>31.633799999999997</v>
          </cell>
          <cell r="AH330">
            <v>34.200000000000003</v>
          </cell>
          <cell r="AI330">
            <v>8.2278481012658222E-2</v>
          </cell>
          <cell r="AJ330">
            <v>44.9</v>
          </cell>
          <cell r="AK330">
            <v>0.34933184855233856</v>
          </cell>
          <cell r="AL330">
            <v>42</v>
          </cell>
          <cell r="AM330">
            <v>0.35630952380952385</v>
          </cell>
          <cell r="AN330">
            <v>6.4587973273942056E-2</v>
          </cell>
          <cell r="AO330">
            <v>49</v>
          </cell>
          <cell r="AP330">
            <v>0.35441224489795919</v>
          </cell>
          <cell r="AQ330">
            <v>44.9</v>
          </cell>
          <cell r="AR330">
            <v>0.34933184855233856</v>
          </cell>
          <cell r="AS330">
            <v>8.3673469387755106E-2</v>
          </cell>
        </row>
        <row r="331">
          <cell r="C331">
            <v>14505</v>
          </cell>
          <cell r="D331">
            <v>8809668414271</v>
          </cell>
          <cell r="E331" t="str">
            <v>Chair</v>
          </cell>
          <cell r="F331" t="str">
            <v>Tactical</v>
          </cell>
          <cell r="G331" t="str">
            <v>VN</v>
          </cell>
          <cell r="H331" t="str">
            <v>All</v>
          </cell>
          <cell r="I331" t="str">
            <v>S22</v>
          </cell>
          <cell r="J331" t="str">
            <v>A&amp;F</v>
          </cell>
          <cell r="K331" t="str">
            <v>O</v>
          </cell>
          <cell r="L331" t="str">
            <v>Tactical Speed Stool M</v>
          </cell>
          <cell r="M331" t="str">
            <v>Multicam</v>
          </cell>
          <cell r="N331" t="str">
            <v>F10 Black</v>
          </cell>
          <cell r="O331" t="str">
            <v>AT</v>
          </cell>
          <cell r="P331">
            <v>6.32</v>
          </cell>
          <cell r="Q331">
            <v>21.8</v>
          </cell>
          <cell r="R331">
            <v>9.5000000000000001E-2</v>
          </cell>
          <cell r="S331">
            <v>28.215</v>
          </cell>
          <cell r="T331">
            <v>30.5</v>
          </cell>
          <cell r="U331">
            <v>30.9</v>
          </cell>
          <cell r="V331">
            <v>6.32</v>
          </cell>
          <cell r="W331">
            <v>23.98</v>
          </cell>
          <cell r="Y331">
            <v>9.5000000000000001E-2</v>
          </cell>
          <cell r="Z331">
            <v>30.395</v>
          </cell>
          <cell r="AA331">
            <v>32.799999999999997</v>
          </cell>
          <cell r="AB331">
            <v>7.5409836065573721E-2</v>
          </cell>
          <cell r="AC331">
            <v>7.0784000000000011</v>
          </cell>
          <cell r="AD331">
            <v>25.38</v>
          </cell>
          <cell r="AF331">
            <v>0.24</v>
          </cell>
          <cell r="AG331">
            <v>32.698399999999999</v>
          </cell>
          <cell r="AH331">
            <v>35.299999999999997</v>
          </cell>
          <cell r="AI331">
            <v>7.6219512195121908E-2</v>
          </cell>
          <cell r="AJ331">
            <v>46.8</v>
          </cell>
          <cell r="AK331">
            <v>0.35053418803418801</v>
          </cell>
          <cell r="AL331">
            <v>44</v>
          </cell>
          <cell r="AM331">
            <v>0.35875000000000001</v>
          </cell>
          <cell r="AN331">
            <v>5.9829059829059728E-2</v>
          </cell>
          <cell r="AO331">
            <v>51</v>
          </cell>
          <cell r="AP331">
            <v>0.35885490196078429</v>
          </cell>
          <cell r="AQ331">
            <v>46.8</v>
          </cell>
          <cell r="AR331">
            <v>0.35053418803418801</v>
          </cell>
          <cell r="AS331">
            <v>8.2352941176470629E-2</v>
          </cell>
        </row>
        <row r="332">
          <cell r="C332">
            <v>14514</v>
          </cell>
          <cell r="D332">
            <v>8809837840207</v>
          </cell>
          <cell r="E332" t="str">
            <v>Chair</v>
          </cell>
          <cell r="F332" t="str">
            <v>Tactical</v>
          </cell>
          <cell r="G332" t="str">
            <v>VN</v>
          </cell>
          <cell r="H332" t="str">
            <v>All</v>
          </cell>
          <cell r="I332" t="str">
            <v>S23</v>
          </cell>
          <cell r="J332" t="str">
            <v>All</v>
          </cell>
          <cell r="K332" t="str">
            <v>O</v>
          </cell>
          <cell r="L332" t="str">
            <v>Tac. Stool</v>
          </cell>
          <cell r="M332" t="str">
            <v>Black</v>
          </cell>
          <cell r="N332" t="str">
            <v>F10 Black</v>
          </cell>
          <cell r="O332" t="str">
            <v>AT</v>
          </cell>
          <cell r="AG332">
            <v>0</v>
          </cell>
          <cell r="AH332">
            <v>0</v>
          </cell>
          <cell r="AP332" t="e">
            <v>#DIV/0!</v>
          </cell>
        </row>
        <row r="333">
          <cell r="C333">
            <v>14515</v>
          </cell>
          <cell r="D333">
            <v>8809837840214</v>
          </cell>
          <cell r="E333" t="str">
            <v>Chair</v>
          </cell>
          <cell r="F333" t="str">
            <v>Tactical</v>
          </cell>
          <cell r="G333" t="str">
            <v>VN</v>
          </cell>
          <cell r="H333" t="str">
            <v>All</v>
          </cell>
          <cell r="I333" t="str">
            <v>S23</v>
          </cell>
          <cell r="J333" t="str">
            <v>All</v>
          </cell>
          <cell r="K333" t="str">
            <v>O</v>
          </cell>
          <cell r="L333" t="str">
            <v>Tac. Stool</v>
          </cell>
          <cell r="M333" t="str">
            <v>Coyote Tan</v>
          </cell>
          <cell r="N333" t="str">
            <v>F10 Black</v>
          </cell>
          <cell r="O333" t="str">
            <v>AT</v>
          </cell>
          <cell r="AG333">
            <v>0</v>
          </cell>
          <cell r="AH333">
            <v>0</v>
          </cell>
          <cell r="AP333" t="e">
            <v>#DIV/0!</v>
          </cell>
        </row>
        <row r="334">
          <cell r="C334">
            <v>14516</v>
          </cell>
          <cell r="D334">
            <v>8809837840221</v>
          </cell>
          <cell r="E334" t="str">
            <v>Chair</v>
          </cell>
          <cell r="F334" t="str">
            <v>Tactical</v>
          </cell>
          <cell r="G334" t="str">
            <v>VN</v>
          </cell>
          <cell r="H334" t="str">
            <v>All</v>
          </cell>
          <cell r="I334" t="str">
            <v>S23</v>
          </cell>
          <cell r="J334" t="str">
            <v>All</v>
          </cell>
          <cell r="K334" t="str">
            <v>O</v>
          </cell>
          <cell r="L334" t="str">
            <v>Tac. Stool</v>
          </cell>
          <cell r="M334" t="str">
            <v>Military Olive</v>
          </cell>
          <cell r="N334" t="str">
            <v>F10 Black</v>
          </cell>
          <cell r="O334" t="str">
            <v>AT</v>
          </cell>
          <cell r="AG334">
            <v>0</v>
          </cell>
          <cell r="AH334">
            <v>0</v>
          </cell>
          <cell r="AP334" t="e">
            <v>#DIV/0!</v>
          </cell>
        </row>
        <row r="335">
          <cell r="C335">
            <v>14517</v>
          </cell>
          <cell r="D335">
            <v>8809837840238</v>
          </cell>
          <cell r="E335" t="str">
            <v>Chair</v>
          </cell>
          <cell r="F335" t="str">
            <v>Tactical</v>
          </cell>
          <cell r="G335" t="str">
            <v>VN</v>
          </cell>
          <cell r="H335" t="str">
            <v>All</v>
          </cell>
          <cell r="I335" t="str">
            <v>S23</v>
          </cell>
          <cell r="J335" t="str">
            <v>All</v>
          </cell>
          <cell r="K335" t="str">
            <v>O</v>
          </cell>
          <cell r="L335" t="str">
            <v>Tac. Stool</v>
          </cell>
          <cell r="M335" t="str">
            <v>Multicam</v>
          </cell>
          <cell r="N335" t="str">
            <v>F10 Black</v>
          </cell>
          <cell r="O335" t="str">
            <v>AT</v>
          </cell>
          <cell r="AG335">
            <v>0</v>
          </cell>
          <cell r="AH335">
            <v>0</v>
          </cell>
          <cell r="AP335" t="e">
            <v>#DIV/0!</v>
          </cell>
        </row>
        <row r="336">
          <cell r="C336">
            <v>15451</v>
          </cell>
          <cell r="D336">
            <v>8809668414332</v>
          </cell>
          <cell r="E336" t="str">
            <v>Table</v>
          </cell>
          <cell r="F336" t="str">
            <v>Tactical</v>
          </cell>
          <cell r="G336" t="str">
            <v>VN</v>
          </cell>
          <cell r="H336" t="str">
            <v>All</v>
          </cell>
          <cell r="I336" t="str">
            <v>S22</v>
          </cell>
          <cell r="J336" t="str">
            <v>All</v>
          </cell>
          <cell r="K336" t="str">
            <v>O</v>
          </cell>
          <cell r="L336" t="str">
            <v>Tactical Field Office M</v>
          </cell>
          <cell r="M336" t="str">
            <v>Black</v>
          </cell>
          <cell r="N336" t="str">
            <v>F10 Black</v>
          </cell>
          <cell r="O336" t="str">
            <v>AT</v>
          </cell>
          <cell r="P336">
            <v>21.16</v>
          </cell>
          <cell r="Q336">
            <v>29.66</v>
          </cell>
          <cell r="R336">
            <v>7.8E-2</v>
          </cell>
          <cell r="S336">
            <v>50.898000000000003</v>
          </cell>
          <cell r="T336">
            <v>55</v>
          </cell>
          <cell r="U336">
            <v>55.9</v>
          </cell>
          <cell r="V336">
            <v>21.16</v>
          </cell>
          <cell r="W336">
            <v>32.6</v>
          </cell>
          <cell r="X336">
            <v>0.12</v>
          </cell>
          <cell r="Y336">
            <v>7.8E-2</v>
          </cell>
          <cell r="Z336">
            <v>53.958000000000006</v>
          </cell>
          <cell r="AA336">
            <v>58.3</v>
          </cell>
          <cell r="AB336">
            <v>6.2222222222222179E-2</v>
          </cell>
          <cell r="AC336">
            <v>24.757199999999997</v>
          </cell>
          <cell r="AD336">
            <v>34.330000000000005</v>
          </cell>
          <cell r="AE336">
            <v>0.13600000000000001</v>
          </cell>
          <cell r="AF336">
            <v>0.24</v>
          </cell>
          <cell r="AG336">
            <v>59.463200000000008</v>
          </cell>
          <cell r="AH336">
            <v>64.2</v>
          </cell>
          <cell r="AI336">
            <v>0.10120068610634658</v>
          </cell>
          <cell r="AJ336">
            <v>77.099999999999994</v>
          </cell>
          <cell r="AK336">
            <v>0.30015564202334621</v>
          </cell>
          <cell r="AL336">
            <v>74.2</v>
          </cell>
          <cell r="AM336">
            <v>0.31404312668463608</v>
          </cell>
          <cell r="AN336">
            <v>3.7613488975356546E-2</v>
          </cell>
          <cell r="AO336">
            <v>85</v>
          </cell>
          <cell r="AP336">
            <v>0.30043294117647046</v>
          </cell>
          <cell r="AQ336">
            <v>77.099999999999994</v>
          </cell>
          <cell r="AR336">
            <v>0.30015564202334621</v>
          </cell>
          <cell r="AS336">
            <v>9.2941176470588305E-2</v>
          </cell>
        </row>
        <row r="337">
          <cell r="C337">
            <v>15452</v>
          </cell>
          <cell r="D337">
            <v>8809668414349</v>
          </cell>
          <cell r="E337" t="str">
            <v>Table</v>
          </cell>
          <cell r="F337" t="str">
            <v>Tactical</v>
          </cell>
          <cell r="G337" t="str">
            <v>VN</v>
          </cell>
          <cell r="H337" t="str">
            <v>All</v>
          </cell>
          <cell r="I337" t="str">
            <v>S22</v>
          </cell>
          <cell r="J337" t="str">
            <v>All</v>
          </cell>
          <cell r="K337" t="str">
            <v>O</v>
          </cell>
          <cell r="L337" t="str">
            <v>Tactical Field Office M</v>
          </cell>
          <cell r="M337" t="str">
            <v>Coyote Tan</v>
          </cell>
          <cell r="N337" t="str">
            <v>F10 Black</v>
          </cell>
          <cell r="O337" t="str">
            <v>AT</v>
          </cell>
          <cell r="P337">
            <v>21.16</v>
          </cell>
          <cell r="Q337">
            <v>29.66</v>
          </cell>
          <cell r="R337">
            <v>7.8E-2</v>
          </cell>
          <cell r="S337">
            <v>50.898000000000003</v>
          </cell>
          <cell r="T337">
            <v>55</v>
          </cell>
          <cell r="U337">
            <v>55.9</v>
          </cell>
          <cell r="V337">
            <v>21.16</v>
          </cell>
          <cell r="W337">
            <v>32.6</v>
          </cell>
          <cell r="X337">
            <v>0.12</v>
          </cell>
          <cell r="Y337">
            <v>7.8E-2</v>
          </cell>
          <cell r="Z337">
            <v>53.958000000000006</v>
          </cell>
          <cell r="AA337">
            <v>58.3</v>
          </cell>
          <cell r="AB337">
            <v>6.2222222222222179E-2</v>
          </cell>
          <cell r="AC337">
            <v>24.757199999999997</v>
          </cell>
          <cell r="AD337">
            <v>34.330000000000005</v>
          </cell>
          <cell r="AE337">
            <v>0.13600000000000001</v>
          </cell>
          <cell r="AF337">
            <v>0.24</v>
          </cell>
          <cell r="AG337">
            <v>59.463200000000008</v>
          </cell>
          <cell r="AH337">
            <v>64.2</v>
          </cell>
          <cell r="AI337">
            <v>0.10120068610634658</v>
          </cell>
          <cell r="AJ337">
            <v>77.099999999999994</v>
          </cell>
          <cell r="AK337">
            <v>0.30015564202334621</v>
          </cell>
          <cell r="AL337">
            <v>74.2</v>
          </cell>
          <cell r="AM337">
            <v>0.31404312668463608</v>
          </cell>
          <cell r="AN337">
            <v>3.7613488975356546E-2</v>
          </cell>
          <cell r="AO337">
            <v>85</v>
          </cell>
          <cell r="AP337">
            <v>0.30043294117647046</v>
          </cell>
          <cell r="AQ337">
            <v>77.099999999999994</v>
          </cell>
          <cell r="AR337">
            <v>0.30015564202334621</v>
          </cell>
          <cell r="AS337">
            <v>9.2941176470588305E-2</v>
          </cell>
        </row>
        <row r="338">
          <cell r="C338">
            <v>15453</v>
          </cell>
          <cell r="D338">
            <v>8809668414356</v>
          </cell>
          <cell r="E338" t="str">
            <v>Table</v>
          </cell>
          <cell r="F338" t="str">
            <v>Tactical</v>
          </cell>
          <cell r="G338" t="str">
            <v>VN</v>
          </cell>
          <cell r="H338" t="str">
            <v>All</v>
          </cell>
          <cell r="I338" t="str">
            <v>S22</v>
          </cell>
          <cell r="J338" t="str">
            <v>All</v>
          </cell>
          <cell r="K338" t="str">
            <v>O</v>
          </cell>
          <cell r="L338" t="str">
            <v>Tactical Field Office M</v>
          </cell>
          <cell r="M338" t="str">
            <v>Military Olive</v>
          </cell>
          <cell r="N338" t="str">
            <v>F10 Black</v>
          </cell>
          <cell r="O338" t="str">
            <v>AT</v>
          </cell>
          <cell r="P338">
            <v>21.16</v>
          </cell>
          <cell r="Q338">
            <v>29.66</v>
          </cell>
          <cell r="R338">
            <v>7.8E-2</v>
          </cell>
          <cell r="S338">
            <v>50.898000000000003</v>
          </cell>
          <cell r="T338">
            <v>55</v>
          </cell>
          <cell r="U338">
            <v>55.9</v>
          </cell>
          <cell r="V338">
            <v>21.16</v>
          </cell>
          <cell r="W338">
            <v>32.6</v>
          </cell>
          <cell r="X338">
            <v>0.12</v>
          </cell>
          <cell r="Y338">
            <v>7.8E-2</v>
          </cell>
          <cell r="Z338">
            <v>53.958000000000006</v>
          </cell>
          <cell r="AA338">
            <v>58.3</v>
          </cell>
          <cell r="AB338">
            <v>6.2222222222222179E-2</v>
          </cell>
          <cell r="AC338">
            <v>24.757199999999997</v>
          </cell>
          <cell r="AD338">
            <v>34.330000000000005</v>
          </cell>
          <cell r="AE338">
            <v>0.13600000000000001</v>
          </cell>
          <cell r="AF338">
            <v>0.24</v>
          </cell>
          <cell r="AG338">
            <v>59.463200000000008</v>
          </cell>
          <cell r="AH338">
            <v>64.2</v>
          </cell>
          <cell r="AI338">
            <v>0.10120068610634658</v>
          </cell>
          <cell r="AJ338">
            <v>77.099999999999994</v>
          </cell>
          <cell r="AK338">
            <v>0.30015564202334621</v>
          </cell>
          <cell r="AL338">
            <v>74.2</v>
          </cell>
          <cell r="AM338">
            <v>0.31404312668463608</v>
          </cell>
          <cell r="AN338">
            <v>3.7613488975356546E-2</v>
          </cell>
          <cell r="AO338">
            <v>85</v>
          </cell>
          <cell r="AP338">
            <v>0.30043294117647046</v>
          </cell>
          <cell r="AQ338">
            <v>77.099999999999994</v>
          </cell>
          <cell r="AR338">
            <v>0.30015564202334621</v>
          </cell>
          <cell r="AS338">
            <v>9.2941176470588305E-2</v>
          </cell>
        </row>
        <row r="339">
          <cell r="C339">
            <v>15454</v>
          </cell>
          <cell r="D339">
            <v>8809668414363</v>
          </cell>
          <cell r="E339" t="str">
            <v>Table</v>
          </cell>
          <cell r="F339" t="str">
            <v>Tactical</v>
          </cell>
          <cell r="G339" t="str">
            <v>VN</v>
          </cell>
          <cell r="H339" t="str">
            <v>All</v>
          </cell>
          <cell r="I339" t="str">
            <v>S22</v>
          </cell>
          <cell r="J339" t="str">
            <v>All</v>
          </cell>
          <cell r="K339" t="str">
            <v>O</v>
          </cell>
          <cell r="L339" t="str">
            <v>Tactical Field Office M</v>
          </cell>
          <cell r="M339" t="str">
            <v>Multicam</v>
          </cell>
          <cell r="N339" t="str">
            <v>F10 Black</v>
          </cell>
          <cell r="O339" t="str">
            <v>AT</v>
          </cell>
          <cell r="P339">
            <v>29.54</v>
          </cell>
          <cell r="Q339">
            <v>29.66</v>
          </cell>
          <cell r="R339">
            <v>7.8E-2</v>
          </cell>
          <cell r="S339">
            <v>59.278000000000006</v>
          </cell>
          <cell r="T339">
            <v>64</v>
          </cell>
          <cell r="U339">
            <v>65</v>
          </cell>
          <cell r="V339">
            <v>29.54</v>
          </cell>
          <cell r="W339">
            <v>32.6</v>
          </cell>
          <cell r="X339">
            <v>0.12</v>
          </cell>
          <cell r="Y339">
            <v>7.8E-2</v>
          </cell>
          <cell r="Z339">
            <v>62.338000000000001</v>
          </cell>
          <cell r="AA339">
            <v>67.3</v>
          </cell>
          <cell r="AB339">
            <v>6.2222222222222179E-2</v>
          </cell>
          <cell r="AC339">
            <v>33.675599999999996</v>
          </cell>
          <cell r="AD339">
            <v>34.330000000000005</v>
          </cell>
          <cell r="AE339">
            <v>0.13600000000000001</v>
          </cell>
          <cell r="AF339">
            <v>0.24</v>
          </cell>
          <cell r="AG339">
            <v>68.381599999999992</v>
          </cell>
          <cell r="AH339">
            <v>73.900000000000006</v>
          </cell>
          <cell r="AI339">
            <v>9.8068350668647941E-2</v>
          </cell>
          <cell r="AJ339">
            <v>83.1</v>
          </cell>
          <cell r="AK339">
            <v>0.24984356197352586</v>
          </cell>
          <cell r="AL339">
            <v>79.5</v>
          </cell>
          <cell r="AM339">
            <v>0.2543647798742138</v>
          </cell>
          <cell r="AN339">
            <v>4.3321299638989119E-2</v>
          </cell>
          <cell r="AO339">
            <v>91</v>
          </cell>
          <cell r="AP339">
            <v>0.24855384615384624</v>
          </cell>
          <cell r="AQ339">
            <v>83.1</v>
          </cell>
          <cell r="AR339">
            <v>0.24984356197352586</v>
          </cell>
          <cell r="AS339">
            <v>8.6813186813186838E-2</v>
          </cell>
        </row>
        <row r="340">
          <cell r="C340">
            <v>11006</v>
          </cell>
          <cell r="D340">
            <v>8809272097495</v>
          </cell>
          <cell r="E340" t="str">
            <v>Table</v>
          </cell>
          <cell r="F340" t="str">
            <v>Tactical</v>
          </cell>
          <cell r="G340" t="str">
            <v>VN</v>
          </cell>
          <cell r="H340" t="str">
            <v>All</v>
          </cell>
          <cell r="I340" t="str">
            <v>S22</v>
          </cell>
          <cell r="J340" t="str">
            <v>A&amp;F</v>
          </cell>
          <cell r="K340" t="str">
            <v>O</v>
          </cell>
          <cell r="L340" t="str">
            <v>Tactical Table S</v>
          </cell>
          <cell r="M340" t="str">
            <v>Black</v>
          </cell>
          <cell r="N340" t="str">
            <v>F10 Black</v>
          </cell>
          <cell r="O340" t="str">
            <v>AT</v>
          </cell>
          <cell r="P340">
            <v>9.02</v>
          </cell>
          <cell r="Q340">
            <v>19</v>
          </cell>
          <cell r="R340">
            <v>7.8E-2</v>
          </cell>
          <cell r="S340">
            <v>28.097999999999999</v>
          </cell>
          <cell r="T340">
            <v>30.3</v>
          </cell>
          <cell r="U340">
            <v>30.4</v>
          </cell>
          <cell r="V340">
            <v>9.0299999999999994</v>
          </cell>
          <cell r="W340">
            <v>20.9</v>
          </cell>
          <cell r="Y340">
            <v>7.8E-2</v>
          </cell>
          <cell r="Z340">
            <v>30.007999999999999</v>
          </cell>
          <cell r="AA340">
            <v>32.4</v>
          </cell>
          <cell r="AB340">
            <v>6.9306930693069146E-2</v>
          </cell>
          <cell r="AC340">
            <v>10.565099999999999</v>
          </cell>
          <cell r="AD340">
            <v>22.15</v>
          </cell>
          <cell r="AF340">
            <v>0.24</v>
          </cell>
          <cell r="AG340">
            <v>32.955100000000002</v>
          </cell>
          <cell r="AH340">
            <v>35.6</v>
          </cell>
          <cell r="AI340">
            <v>9.8765432098765427E-2</v>
          </cell>
          <cell r="AJ340">
            <v>50.4</v>
          </cell>
          <cell r="AK340">
            <v>0.40460317460317463</v>
          </cell>
          <cell r="AL340">
            <v>47.5</v>
          </cell>
          <cell r="AM340">
            <v>0.40846315789473686</v>
          </cell>
          <cell r="AN340">
            <v>5.7539682539682557E-2</v>
          </cell>
          <cell r="AO340">
            <v>55</v>
          </cell>
          <cell r="AP340">
            <v>0.40081636363636364</v>
          </cell>
          <cell r="AQ340">
            <v>50.4</v>
          </cell>
          <cell r="AR340">
            <v>0.40460317460317463</v>
          </cell>
          <cell r="AS340">
            <v>8.363636363636362E-2</v>
          </cell>
        </row>
        <row r="341">
          <cell r="C341">
            <v>11015</v>
          </cell>
          <cell r="D341">
            <v>8809272099147</v>
          </cell>
          <cell r="E341" t="str">
            <v>Table</v>
          </cell>
          <cell r="F341" t="str">
            <v>Tactical</v>
          </cell>
          <cell r="G341" t="str">
            <v>VN</v>
          </cell>
          <cell r="H341" t="str">
            <v>All</v>
          </cell>
          <cell r="I341" t="str">
            <v>S22</v>
          </cell>
          <cell r="J341" t="str">
            <v>A&amp;F</v>
          </cell>
          <cell r="K341" t="str">
            <v>O</v>
          </cell>
          <cell r="L341" t="str">
            <v>Tactical Table S</v>
          </cell>
          <cell r="M341" t="str">
            <v>Coyote Tan</v>
          </cell>
          <cell r="N341" t="str">
            <v>F10 Black</v>
          </cell>
          <cell r="O341" t="str">
            <v>AT</v>
          </cell>
          <cell r="P341">
            <v>9.02</v>
          </cell>
          <cell r="Q341">
            <v>19</v>
          </cell>
          <cell r="R341">
            <v>7.8E-2</v>
          </cell>
          <cell r="S341">
            <v>28.097999999999999</v>
          </cell>
          <cell r="T341">
            <v>30.3</v>
          </cell>
          <cell r="U341">
            <v>30.4</v>
          </cell>
          <cell r="V341">
            <v>9.0299999999999994</v>
          </cell>
          <cell r="W341">
            <v>20.9</v>
          </cell>
          <cell r="Y341">
            <v>7.8E-2</v>
          </cell>
          <cell r="Z341">
            <v>30.007999999999999</v>
          </cell>
          <cell r="AA341">
            <v>32.4</v>
          </cell>
          <cell r="AB341">
            <v>6.9306930693069146E-2</v>
          </cell>
          <cell r="AC341">
            <v>10.565099999999999</v>
          </cell>
          <cell r="AD341">
            <v>22.15</v>
          </cell>
          <cell r="AF341">
            <v>0.24</v>
          </cell>
          <cell r="AG341">
            <v>32.955100000000002</v>
          </cell>
          <cell r="AH341">
            <v>35.6</v>
          </cell>
          <cell r="AI341">
            <v>9.8765432098765427E-2</v>
          </cell>
          <cell r="AJ341">
            <v>50.4</v>
          </cell>
          <cell r="AK341">
            <v>0.40460317460317463</v>
          </cell>
          <cell r="AL341">
            <v>47.5</v>
          </cell>
          <cell r="AM341">
            <v>0.40846315789473686</v>
          </cell>
          <cell r="AN341">
            <v>5.7539682539682557E-2</v>
          </cell>
          <cell r="AO341">
            <v>55</v>
          </cell>
          <cell r="AP341">
            <v>0.40081636363636364</v>
          </cell>
          <cell r="AQ341">
            <v>50.4</v>
          </cell>
          <cell r="AR341">
            <v>0.40460317460317463</v>
          </cell>
          <cell r="AS341">
            <v>8.363636363636362E-2</v>
          </cell>
        </row>
        <row r="342">
          <cell r="C342">
            <v>11017</v>
          </cell>
          <cell r="D342">
            <v>8809272099178</v>
          </cell>
          <cell r="E342" t="str">
            <v>Table</v>
          </cell>
          <cell r="F342" t="str">
            <v>Tactical</v>
          </cell>
          <cell r="G342" t="str">
            <v>VN</v>
          </cell>
          <cell r="H342" t="str">
            <v>All</v>
          </cell>
          <cell r="I342" t="str">
            <v>S22</v>
          </cell>
          <cell r="J342" t="str">
            <v>All</v>
          </cell>
          <cell r="K342" t="str">
            <v>O</v>
          </cell>
          <cell r="L342" t="str">
            <v>Tactical Table M</v>
          </cell>
          <cell r="M342" t="str">
            <v>Black</v>
          </cell>
          <cell r="N342" t="str">
            <v>F10 Black</v>
          </cell>
          <cell r="O342" t="str">
            <v>AT</v>
          </cell>
          <cell r="P342">
            <v>11.21</v>
          </cell>
          <cell r="Q342">
            <v>21.5</v>
          </cell>
          <cell r="R342">
            <v>7.8E-2</v>
          </cell>
          <cell r="S342">
            <v>32.788000000000004</v>
          </cell>
          <cell r="T342">
            <v>35.4</v>
          </cell>
          <cell r="U342">
            <v>38.700000000000003</v>
          </cell>
          <cell r="V342">
            <v>11.22</v>
          </cell>
          <cell r="W342">
            <v>23.65</v>
          </cell>
          <cell r="Y342">
            <v>7.8E-2</v>
          </cell>
          <cell r="Z342">
            <v>34.948</v>
          </cell>
          <cell r="AA342">
            <v>37.700000000000003</v>
          </cell>
          <cell r="AB342">
            <v>6.2222222222222179E-2</v>
          </cell>
          <cell r="AC342">
            <v>13.1274</v>
          </cell>
          <cell r="AD342">
            <v>25.029999999999998</v>
          </cell>
          <cell r="AF342">
            <v>0.24</v>
          </cell>
          <cell r="AG342">
            <v>38.397399999999998</v>
          </cell>
          <cell r="AH342">
            <v>41.5</v>
          </cell>
          <cell r="AI342">
            <v>0.10079575596816959</v>
          </cell>
          <cell r="AJ342">
            <v>58.7</v>
          </cell>
          <cell r="AK342">
            <v>0.40463373083475296</v>
          </cell>
          <cell r="AL342">
            <v>55.7</v>
          </cell>
          <cell r="AM342">
            <v>0.4113464991023339</v>
          </cell>
          <cell r="AN342">
            <v>5.110732538330498E-2</v>
          </cell>
          <cell r="AO342">
            <v>64</v>
          </cell>
          <cell r="AP342">
            <v>0.40004062500000004</v>
          </cell>
          <cell r="AQ342">
            <v>58.7</v>
          </cell>
          <cell r="AR342">
            <v>0.40463373083475296</v>
          </cell>
          <cell r="AS342">
            <v>8.2812499999999956E-2</v>
          </cell>
        </row>
        <row r="343">
          <cell r="C343">
            <v>11019</v>
          </cell>
          <cell r="D343">
            <v>8809272099185</v>
          </cell>
          <cell r="E343" t="str">
            <v>Table</v>
          </cell>
          <cell r="F343" t="str">
            <v>Tactical</v>
          </cell>
          <cell r="G343" t="str">
            <v>VN</v>
          </cell>
          <cell r="H343" t="str">
            <v>All</v>
          </cell>
          <cell r="I343" t="str">
            <v>S22</v>
          </cell>
          <cell r="J343" t="str">
            <v>All</v>
          </cell>
          <cell r="K343" t="str">
            <v>O</v>
          </cell>
          <cell r="L343" t="str">
            <v>Tactical Table M</v>
          </cell>
          <cell r="M343" t="str">
            <v>Coyote Tan</v>
          </cell>
          <cell r="N343" t="str">
            <v>F10 Black</v>
          </cell>
          <cell r="O343" t="str">
            <v>AT</v>
          </cell>
          <cell r="P343">
            <v>11.21</v>
          </cell>
          <cell r="Q343">
            <v>21.5</v>
          </cell>
          <cell r="R343">
            <v>7.8E-2</v>
          </cell>
          <cell r="S343">
            <v>32.788000000000004</v>
          </cell>
          <cell r="T343">
            <v>35.4</v>
          </cell>
          <cell r="U343">
            <v>38.700000000000003</v>
          </cell>
          <cell r="V343">
            <v>11.22</v>
          </cell>
          <cell r="W343">
            <v>23.65</v>
          </cell>
          <cell r="Y343">
            <v>7.8E-2</v>
          </cell>
          <cell r="Z343">
            <v>34.948</v>
          </cell>
          <cell r="AA343">
            <v>37.700000000000003</v>
          </cell>
          <cell r="AB343">
            <v>6.2222222222222179E-2</v>
          </cell>
          <cell r="AC343">
            <v>13.1274</v>
          </cell>
          <cell r="AD343">
            <v>25.029999999999998</v>
          </cell>
          <cell r="AF343">
            <v>0.24</v>
          </cell>
          <cell r="AG343">
            <v>38.397399999999998</v>
          </cell>
          <cell r="AH343">
            <v>41.5</v>
          </cell>
          <cell r="AI343">
            <v>0.10079575596816959</v>
          </cell>
          <cell r="AJ343">
            <v>58.7</v>
          </cell>
          <cell r="AK343">
            <v>0.40463373083475296</v>
          </cell>
          <cell r="AL343">
            <v>55.7</v>
          </cell>
          <cell r="AM343">
            <v>0.4113464991023339</v>
          </cell>
          <cell r="AN343">
            <v>5.110732538330498E-2</v>
          </cell>
          <cell r="AO343">
            <v>64</v>
          </cell>
          <cell r="AP343">
            <v>0.40004062500000004</v>
          </cell>
          <cell r="AQ343">
            <v>58.7</v>
          </cell>
          <cell r="AR343">
            <v>0.40463373083475296</v>
          </cell>
          <cell r="AS343">
            <v>8.2812499999999956E-2</v>
          </cell>
        </row>
        <row r="344">
          <cell r="C344">
            <v>11058</v>
          </cell>
          <cell r="D344">
            <v>8809584132914</v>
          </cell>
          <cell r="E344" t="str">
            <v>Table</v>
          </cell>
          <cell r="F344" t="str">
            <v>Tactical</v>
          </cell>
          <cell r="G344" t="str">
            <v>VN</v>
          </cell>
          <cell r="H344" t="str">
            <v>All</v>
          </cell>
          <cell r="I344" t="str">
            <v>S22</v>
          </cell>
          <cell r="J344" t="str">
            <v>All</v>
          </cell>
          <cell r="K344" t="str">
            <v>O</v>
          </cell>
          <cell r="L344" t="str">
            <v>Tactical Table M</v>
          </cell>
          <cell r="M344" t="str">
            <v>Military olive</v>
          </cell>
          <cell r="N344" t="str">
            <v>F10 Black</v>
          </cell>
          <cell r="O344" t="str">
            <v>AT</v>
          </cell>
          <cell r="P344">
            <v>11.21</v>
          </cell>
          <cell r="Q344">
            <v>21.5</v>
          </cell>
          <cell r="R344">
            <v>7.8E-2</v>
          </cell>
          <cell r="S344">
            <v>32.788000000000004</v>
          </cell>
          <cell r="T344">
            <v>35.4</v>
          </cell>
          <cell r="U344">
            <v>38.700000000000003</v>
          </cell>
          <cell r="V344">
            <v>11.22</v>
          </cell>
          <cell r="W344">
            <v>23.65</v>
          </cell>
          <cell r="Y344">
            <v>7.8E-2</v>
          </cell>
          <cell r="Z344">
            <v>34.948</v>
          </cell>
          <cell r="AA344">
            <v>37.700000000000003</v>
          </cell>
          <cell r="AB344">
            <v>6.2222222222222179E-2</v>
          </cell>
          <cell r="AC344">
            <v>13.1274</v>
          </cell>
          <cell r="AD344">
            <v>25.029999999999998</v>
          </cell>
          <cell r="AF344">
            <v>0.24</v>
          </cell>
          <cell r="AG344">
            <v>38.397399999999998</v>
          </cell>
          <cell r="AH344">
            <v>41.5</v>
          </cell>
          <cell r="AI344">
            <v>0.10079575596816959</v>
          </cell>
          <cell r="AJ344">
            <v>58.7</v>
          </cell>
          <cell r="AK344">
            <v>0.40463373083475296</v>
          </cell>
          <cell r="AL344">
            <v>55.7</v>
          </cell>
          <cell r="AM344">
            <v>0.4113464991023339</v>
          </cell>
          <cell r="AN344">
            <v>5.110732538330498E-2</v>
          </cell>
          <cell r="AO344">
            <v>64</v>
          </cell>
          <cell r="AP344">
            <v>0.40004062500000004</v>
          </cell>
          <cell r="AQ344">
            <v>58.7</v>
          </cell>
          <cell r="AR344">
            <v>0.40463373083475296</v>
          </cell>
          <cell r="AS344">
            <v>8.2812499999999956E-2</v>
          </cell>
        </row>
        <row r="345">
          <cell r="C345">
            <v>13857</v>
          </cell>
          <cell r="D345">
            <v>8809759236195</v>
          </cell>
          <cell r="E345" t="str">
            <v>Table</v>
          </cell>
          <cell r="F345" t="str">
            <v>Tactical</v>
          </cell>
          <cell r="G345" t="str">
            <v>VN</v>
          </cell>
          <cell r="H345" t="str">
            <v>All</v>
          </cell>
          <cell r="I345" t="str">
            <v>S22</v>
          </cell>
          <cell r="J345" t="str">
            <v>Drop</v>
          </cell>
          <cell r="K345" t="str">
            <v>X</v>
          </cell>
          <cell r="L345" t="str">
            <v>Tactical Table M</v>
          </cell>
          <cell r="M345" t="str">
            <v>Black Bandanna</v>
          </cell>
          <cell r="N345" t="str">
            <v>F10 Black</v>
          </cell>
          <cell r="O345" t="str">
            <v>AT</v>
          </cell>
          <cell r="P345">
            <v>11.21</v>
          </cell>
          <cell r="Q345">
            <v>21.5</v>
          </cell>
          <cell r="R345">
            <v>7.8E-2</v>
          </cell>
          <cell r="S345">
            <v>32.788000000000004</v>
          </cell>
          <cell r="T345">
            <v>35.4</v>
          </cell>
          <cell r="U345">
            <v>38.700000000000003</v>
          </cell>
          <cell r="V345">
            <v>11.22</v>
          </cell>
          <cell r="W345">
            <v>23.65</v>
          </cell>
          <cell r="Y345">
            <v>7.8E-2</v>
          </cell>
          <cell r="Z345">
            <v>34.948</v>
          </cell>
          <cell r="AA345">
            <v>37.700000000000003</v>
          </cell>
          <cell r="AB345">
            <v>6.2222222222222179E-2</v>
          </cell>
          <cell r="AJ345">
            <v>58.7</v>
          </cell>
          <cell r="AK345">
            <v>0.40463373083475296</v>
          </cell>
          <cell r="AL345">
            <v>55.7</v>
          </cell>
          <cell r="AM345">
            <v>0.4113464991023339</v>
          </cell>
          <cell r="AN345">
            <v>5.110732538330498E-2</v>
          </cell>
        </row>
        <row r="346">
          <cell r="C346" t="str">
            <v>11020R1</v>
          </cell>
          <cell r="D346">
            <v>8809759239097</v>
          </cell>
          <cell r="E346" t="str">
            <v>Table</v>
          </cell>
          <cell r="F346" t="str">
            <v>Tactical</v>
          </cell>
          <cell r="G346" t="str">
            <v>VN</v>
          </cell>
          <cell r="H346" t="str">
            <v>All</v>
          </cell>
          <cell r="I346" t="str">
            <v>S22</v>
          </cell>
          <cell r="J346" t="str">
            <v>All</v>
          </cell>
          <cell r="K346" t="str">
            <v>O</v>
          </cell>
          <cell r="L346" t="str">
            <v>Tactical Table M</v>
          </cell>
          <cell r="M346" t="str">
            <v>Multicam</v>
          </cell>
          <cell r="N346" t="str">
            <v>F10 Black</v>
          </cell>
          <cell r="O346" t="str">
            <v>AT</v>
          </cell>
          <cell r="P346">
            <v>11.21</v>
          </cell>
          <cell r="Q346">
            <v>21.5</v>
          </cell>
          <cell r="R346">
            <v>7.8E-2</v>
          </cell>
          <cell r="S346">
            <v>32.788000000000004</v>
          </cell>
          <cell r="T346">
            <v>35.4</v>
          </cell>
          <cell r="U346">
            <v>38.700000000000003</v>
          </cell>
          <cell r="V346">
            <v>11.22</v>
          </cell>
          <cell r="W346">
            <v>23.65</v>
          </cell>
          <cell r="Y346">
            <v>7.8E-2</v>
          </cell>
          <cell r="Z346">
            <v>34.948</v>
          </cell>
          <cell r="AA346">
            <v>37.700000000000003</v>
          </cell>
          <cell r="AB346">
            <v>6.2222222222222179E-2</v>
          </cell>
          <cell r="AC346">
            <v>12.566400000000002</v>
          </cell>
          <cell r="AD346">
            <v>25.029999999999998</v>
          </cell>
          <cell r="AF346">
            <v>0.24</v>
          </cell>
          <cell r="AG346">
            <v>37.836400000000005</v>
          </cell>
          <cell r="AH346">
            <v>40.9</v>
          </cell>
          <cell r="AI346">
            <v>8.4880636604774518E-2</v>
          </cell>
          <cell r="AJ346">
            <v>58.7</v>
          </cell>
          <cell r="AK346">
            <v>0.40463373083475296</v>
          </cell>
          <cell r="AL346">
            <v>55.7</v>
          </cell>
          <cell r="AM346">
            <v>0.4113464991023339</v>
          </cell>
          <cell r="AN346">
            <v>5.110732538330498E-2</v>
          </cell>
          <cell r="AO346">
            <v>62</v>
          </cell>
          <cell r="AP346">
            <v>0.38973548387096768</v>
          </cell>
        </row>
        <row r="347">
          <cell r="C347">
            <v>11037</v>
          </cell>
          <cell r="D347">
            <v>8809272094371</v>
          </cell>
          <cell r="E347" t="str">
            <v>Table</v>
          </cell>
          <cell r="F347" t="str">
            <v>Tactical</v>
          </cell>
          <cell r="G347" t="str">
            <v>VN</v>
          </cell>
          <cell r="H347" t="str">
            <v>All</v>
          </cell>
          <cell r="I347" t="str">
            <v>S22</v>
          </cell>
          <cell r="J347" t="str">
            <v>All</v>
          </cell>
          <cell r="K347" t="str">
            <v>O</v>
          </cell>
          <cell r="L347" t="str">
            <v>Tactical Table L</v>
          </cell>
          <cell r="M347" t="str">
            <v>Black</v>
          </cell>
          <cell r="N347" t="str">
            <v>F10 Black</v>
          </cell>
          <cell r="O347" t="str">
            <v>AT</v>
          </cell>
          <cell r="P347">
            <v>15.05</v>
          </cell>
          <cell r="Q347">
            <v>24.3</v>
          </cell>
          <cell r="R347">
            <v>7.8E-2</v>
          </cell>
          <cell r="S347">
            <v>39.428000000000004</v>
          </cell>
          <cell r="T347">
            <v>42.6</v>
          </cell>
          <cell r="U347">
            <v>42.6</v>
          </cell>
          <cell r="V347">
            <v>15.07</v>
          </cell>
          <cell r="W347">
            <v>26.73</v>
          </cell>
          <cell r="Y347">
            <v>7.8E-2</v>
          </cell>
          <cell r="Z347">
            <v>41.878</v>
          </cell>
          <cell r="AA347">
            <v>45.2</v>
          </cell>
          <cell r="AB347">
            <v>6.1032863849765251E-2</v>
          </cell>
          <cell r="AC347">
            <v>17.631899999999998</v>
          </cell>
          <cell r="AD347">
            <v>28.27</v>
          </cell>
          <cell r="AF347">
            <v>0.24</v>
          </cell>
          <cell r="AG347">
            <v>46.1419</v>
          </cell>
          <cell r="AH347">
            <v>49.8</v>
          </cell>
          <cell r="AI347">
            <v>0.1017699115044246</v>
          </cell>
          <cell r="AJ347">
            <v>58.2</v>
          </cell>
          <cell r="AK347">
            <v>0.28044673539518905</v>
          </cell>
          <cell r="AL347">
            <v>55.4</v>
          </cell>
          <cell r="AM347">
            <v>0.28830324909747285</v>
          </cell>
          <cell r="AN347">
            <v>4.8109965635738883E-2</v>
          </cell>
          <cell r="AO347">
            <v>72</v>
          </cell>
          <cell r="AP347">
            <v>0.35914027777777779</v>
          </cell>
          <cell r="AQ347">
            <v>58.2</v>
          </cell>
          <cell r="AR347">
            <v>0.28044673539518905</v>
          </cell>
          <cell r="AS347">
            <v>0.19166666666666665</v>
          </cell>
        </row>
        <row r="348">
          <cell r="C348">
            <v>11039</v>
          </cell>
          <cell r="D348">
            <v>8809272094395</v>
          </cell>
          <cell r="E348" t="str">
            <v>Table</v>
          </cell>
          <cell r="F348" t="str">
            <v>Tactical</v>
          </cell>
          <cell r="G348" t="str">
            <v>VN</v>
          </cell>
          <cell r="H348" t="str">
            <v>All</v>
          </cell>
          <cell r="I348" t="str">
            <v>S22</v>
          </cell>
          <cell r="J348" t="str">
            <v>All</v>
          </cell>
          <cell r="K348" t="str">
            <v>O</v>
          </cell>
          <cell r="L348" t="str">
            <v>Tactical Table L</v>
          </cell>
          <cell r="M348" t="str">
            <v>Coyote tan</v>
          </cell>
          <cell r="N348" t="str">
            <v>F10 Black</v>
          </cell>
          <cell r="O348" t="str">
            <v>AT</v>
          </cell>
          <cell r="P348">
            <v>15.05</v>
          </cell>
          <cell r="Q348">
            <v>24.3</v>
          </cell>
          <cell r="R348">
            <v>7.8E-2</v>
          </cell>
          <cell r="S348">
            <v>39.428000000000004</v>
          </cell>
          <cell r="T348">
            <v>42.6</v>
          </cell>
          <cell r="U348">
            <v>42.6</v>
          </cell>
          <cell r="V348">
            <v>15.07</v>
          </cell>
          <cell r="W348">
            <v>26.73</v>
          </cell>
          <cell r="Y348">
            <v>7.8E-2</v>
          </cell>
          <cell r="Z348">
            <v>41.878</v>
          </cell>
          <cell r="AA348">
            <v>45.2</v>
          </cell>
          <cell r="AB348">
            <v>6.1032863849765251E-2</v>
          </cell>
          <cell r="AC348">
            <v>17.631899999999998</v>
          </cell>
          <cell r="AD348">
            <v>28.27</v>
          </cell>
          <cell r="AF348">
            <v>0.24</v>
          </cell>
          <cell r="AG348">
            <v>46.1419</v>
          </cell>
          <cell r="AH348">
            <v>49.8</v>
          </cell>
          <cell r="AI348">
            <v>0.1017699115044246</v>
          </cell>
          <cell r="AJ348">
            <v>58.2</v>
          </cell>
          <cell r="AK348">
            <v>0.28044673539518905</v>
          </cell>
          <cell r="AL348">
            <v>55.4</v>
          </cell>
          <cell r="AM348">
            <v>0.28830324909747285</v>
          </cell>
          <cell r="AN348">
            <v>4.8109965635738883E-2</v>
          </cell>
          <cell r="AO348">
            <v>72</v>
          </cell>
          <cell r="AP348">
            <v>0.35914027777777779</v>
          </cell>
          <cell r="AQ348">
            <v>58.2</v>
          </cell>
          <cell r="AR348">
            <v>0.28044673539518905</v>
          </cell>
          <cell r="AS348">
            <v>0.19166666666666665</v>
          </cell>
        </row>
        <row r="349">
          <cell r="C349">
            <v>11061</v>
          </cell>
          <cell r="D349">
            <v>8809584132945</v>
          </cell>
          <cell r="E349" t="str">
            <v>Table</v>
          </cell>
          <cell r="F349" t="str">
            <v>Tactical</v>
          </cell>
          <cell r="G349" t="str">
            <v>VN</v>
          </cell>
          <cell r="H349" t="str">
            <v>All</v>
          </cell>
          <cell r="I349" t="str">
            <v>S22</v>
          </cell>
          <cell r="J349" t="str">
            <v>All</v>
          </cell>
          <cell r="K349" t="str">
            <v>O</v>
          </cell>
          <cell r="L349" t="str">
            <v>Tactical Table L</v>
          </cell>
          <cell r="M349" t="str">
            <v>Military olive</v>
          </cell>
          <cell r="N349" t="str">
            <v>F10 Black</v>
          </cell>
          <cell r="O349" t="str">
            <v>AT</v>
          </cell>
          <cell r="P349">
            <v>15.05</v>
          </cell>
          <cell r="Q349">
            <v>24.3</v>
          </cell>
          <cell r="R349">
            <v>7.8E-2</v>
          </cell>
          <cell r="S349">
            <v>39.428000000000004</v>
          </cell>
          <cell r="T349">
            <v>42.6</v>
          </cell>
          <cell r="U349">
            <v>42.6</v>
          </cell>
          <cell r="V349">
            <v>15.07</v>
          </cell>
          <cell r="W349">
            <v>26.73</v>
          </cell>
          <cell r="Y349">
            <v>7.8E-2</v>
          </cell>
          <cell r="Z349">
            <v>41.878</v>
          </cell>
          <cell r="AA349">
            <v>45.2</v>
          </cell>
          <cell r="AB349">
            <v>6.1032863849765251E-2</v>
          </cell>
          <cell r="AC349">
            <v>17.631899999999998</v>
          </cell>
          <cell r="AD349">
            <v>28.27</v>
          </cell>
          <cell r="AF349">
            <v>0.24</v>
          </cell>
          <cell r="AG349">
            <v>46.1419</v>
          </cell>
          <cell r="AH349">
            <v>49.8</v>
          </cell>
          <cell r="AI349">
            <v>0.1017699115044246</v>
          </cell>
          <cell r="AJ349">
            <v>58.2</v>
          </cell>
          <cell r="AK349">
            <v>0.28044673539518905</v>
          </cell>
          <cell r="AL349">
            <v>55.4</v>
          </cell>
          <cell r="AM349">
            <v>0.28830324909747285</v>
          </cell>
          <cell r="AN349">
            <v>4.8109965635738883E-2</v>
          </cell>
          <cell r="AO349">
            <v>72</v>
          </cell>
          <cell r="AP349">
            <v>0.35914027777777779</v>
          </cell>
          <cell r="AQ349">
            <v>58.2</v>
          </cell>
          <cell r="AR349">
            <v>0.28044673539518905</v>
          </cell>
          <cell r="AS349">
            <v>0.19166666666666665</v>
          </cell>
        </row>
        <row r="350">
          <cell r="C350" t="str">
            <v>11040R1</v>
          </cell>
          <cell r="D350">
            <v>8809759239103</v>
          </cell>
          <cell r="E350" t="str">
            <v>Table</v>
          </cell>
          <cell r="F350" t="str">
            <v>Tactical</v>
          </cell>
          <cell r="G350" t="str">
            <v>VN</v>
          </cell>
          <cell r="H350" t="str">
            <v>All</v>
          </cell>
          <cell r="I350" t="str">
            <v>S22</v>
          </cell>
          <cell r="J350" t="str">
            <v>All</v>
          </cell>
          <cell r="K350" t="str">
            <v>O</v>
          </cell>
          <cell r="L350" t="str">
            <v>Tactical Table L</v>
          </cell>
          <cell r="M350" t="str">
            <v>Multicam</v>
          </cell>
          <cell r="N350" t="str">
            <v>F10 Black</v>
          </cell>
          <cell r="O350" t="str">
            <v>AT</v>
          </cell>
          <cell r="P350">
            <v>15.05</v>
          </cell>
          <cell r="Q350">
            <v>24.3</v>
          </cell>
          <cell r="R350">
            <v>7.8E-2</v>
          </cell>
          <cell r="S350">
            <v>39.428000000000004</v>
          </cell>
          <cell r="T350">
            <v>42.6</v>
          </cell>
          <cell r="U350">
            <v>42.6</v>
          </cell>
          <cell r="V350">
            <v>15.07</v>
          </cell>
          <cell r="W350">
            <v>26.73</v>
          </cell>
          <cell r="Y350">
            <v>7.8E-2</v>
          </cell>
          <cell r="Z350">
            <v>41.878</v>
          </cell>
          <cell r="AA350">
            <v>45.2</v>
          </cell>
          <cell r="AB350">
            <v>6.1032863849765251E-2</v>
          </cell>
          <cell r="AC350">
            <v>16.878400000000003</v>
          </cell>
          <cell r="AD350">
            <v>28.27</v>
          </cell>
          <cell r="AF350">
            <v>0.24</v>
          </cell>
          <cell r="AG350">
            <v>45.388400000000004</v>
          </cell>
          <cell r="AH350">
            <v>49</v>
          </cell>
          <cell r="AI350">
            <v>8.4070796460177011E-2</v>
          </cell>
          <cell r="AJ350">
            <v>58.2</v>
          </cell>
          <cell r="AK350">
            <v>0.28044673539518905</v>
          </cell>
          <cell r="AL350">
            <v>55.4</v>
          </cell>
          <cell r="AM350">
            <v>0.28830324909747285</v>
          </cell>
          <cell r="AN350">
            <v>4.8109965635738883E-2</v>
          </cell>
          <cell r="AO350">
            <v>74</v>
          </cell>
          <cell r="AP350">
            <v>0.38664324324324317</v>
          </cell>
        </row>
        <row r="351">
          <cell r="C351">
            <v>31223</v>
          </cell>
          <cell r="D351">
            <v>8809272092377</v>
          </cell>
          <cell r="E351" t="str">
            <v>Table</v>
          </cell>
          <cell r="F351" t="str">
            <v>Tactical</v>
          </cell>
          <cell r="G351" t="str">
            <v>KR</v>
          </cell>
          <cell r="H351" t="str">
            <v>All</v>
          </cell>
          <cell r="I351" t="str">
            <v>S22</v>
          </cell>
          <cell r="J351" t="str">
            <v>A&amp;F</v>
          </cell>
          <cell r="K351" t="str">
            <v>O</v>
          </cell>
          <cell r="L351" t="str">
            <v>Table One Solid Top</v>
          </cell>
          <cell r="M351" t="str">
            <v>Black</v>
          </cell>
          <cell r="N351" t="str">
            <v>F10 Black</v>
          </cell>
          <cell r="O351" t="str">
            <v>외주가공</v>
          </cell>
          <cell r="P351">
            <v>20.637</v>
          </cell>
          <cell r="Q351">
            <v>21.5</v>
          </cell>
          <cell r="R351">
            <v>1.38</v>
          </cell>
          <cell r="S351">
            <v>43.517000000000003</v>
          </cell>
          <cell r="T351">
            <v>47</v>
          </cell>
          <cell r="U351">
            <v>47.1</v>
          </cell>
          <cell r="V351">
            <v>22.577000000000002</v>
          </cell>
          <cell r="W351">
            <v>23.65</v>
          </cell>
          <cell r="Y351">
            <v>1.38</v>
          </cell>
          <cell r="Z351">
            <v>47.607000000000006</v>
          </cell>
          <cell r="AA351">
            <v>51.4</v>
          </cell>
          <cell r="AB351">
            <v>9.3617021276595658E-2</v>
          </cell>
          <cell r="AC351">
            <v>26.404399999999995</v>
          </cell>
          <cell r="AD351">
            <v>24.83</v>
          </cell>
          <cell r="AF351">
            <v>2.6375999999999999</v>
          </cell>
          <cell r="AG351">
            <v>53.871999999999993</v>
          </cell>
          <cell r="AH351">
            <v>58.2</v>
          </cell>
          <cell r="AI351">
            <v>0.13229571984435817</v>
          </cell>
          <cell r="AJ351">
            <v>80</v>
          </cell>
          <cell r="AK351">
            <v>0.4049124999999999</v>
          </cell>
          <cell r="AL351">
            <v>77.5</v>
          </cell>
          <cell r="AM351">
            <v>0.43849032258064513</v>
          </cell>
          <cell r="AN351">
            <v>3.125E-2</v>
          </cell>
          <cell r="AO351">
            <v>90</v>
          </cell>
          <cell r="AP351">
            <v>0.40142222222222235</v>
          </cell>
          <cell r="AQ351">
            <v>80</v>
          </cell>
          <cell r="AR351">
            <v>0.4049124999999999</v>
          </cell>
          <cell r="AS351">
            <v>0.11111111111111116</v>
          </cell>
        </row>
        <row r="352">
          <cell r="C352">
            <v>31230</v>
          </cell>
          <cell r="D352">
            <v>8809272092407</v>
          </cell>
          <cell r="E352" t="str">
            <v>Table</v>
          </cell>
          <cell r="F352" t="str">
            <v>Tactical</v>
          </cell>
          <cell r="G352" t="str">
            <v>KR</v>
          </cell>
          <cell r="H352" t="str">
            <v>All</v>
          </cell>
          <cell r="I352" t="str">
            <v>S22</v>
          </cell>
          <cell r="J352" t="str">
            <v>A&amp;F</v>
          </cell>
          <cell r="K352" t="str">
            <v>O</v>
          </cell>
          <cell r="L352" t="str">
            <v>Table One Solid Top</v>
          </cell>
          <cell r="M352" t="str">
            <v>Snow White</v>
          </cell>
          <cell r="N352" t="str">
            <v>F10 Black</v>
          </cell>
          <cell r="O352" t="str">
            <v>외주가공</v>
          </cell>
          <cell r="P352">
            <v>20.637</v>
          </cell>
          <cell r="Q352">
            <v>21.5</v>
          </cell>
          <cell r="R352">
            <v>1.38</v>
          </cell>
          <cell r="S352">
            <v>43.517000000000003</v>
          </cell>
          <cell r="T352">
            <v>47</v>
          </cell>
          <cell r="U352">
            <v>47.1</v>
          </cell>
          <cell r="V352">
            <v>22.577000000000002</v>
          </cell>
          <cell r="W352">
            <v>23.65</v>
          </cell>
          <cell r="Y352">
            <v>1.38</v>
          </cell>
          <cell r="Z352">
            <v>47.607000000000006</v>
          </cell>
          <cell r="AA352">
            <v>51.4</v>
          </cell>
          <cell r="AB352">
            <v>9.3617021276595658E-2</v>
          </cell>
          <cell r="AC352">
            <v>26.404399999999995</v>
          </cell>
          <cell r="AD352">
            <v>24.83</v>
          </cell>
          <cell r="AF352">
            <v>2.6375999999999999</v>
          </cell>
          <cell r="AG352">
            <v>53.871999999999993</v>
          </cell>
          <cell r="AH352">
            <v>58.2</v>
          </cell>
          <cell r="AI352">
            <v>0.13229571984435817</v>
          </cell>
          <cell r="AJ352">
            <v>80</v>
          </cell>
          <cell r="AK352">
            <v>0.4049124999999999</v>
          </cell>
          <cell r="AL352">
            <v>77.5</v>
          </cell>
          <cell r="AM352">
            <v>0.43849032258064513</v>
          </cell>
          <cell r="AN352">
            <v>3.125E-2</v>
          </cell>
          <cell r="AO352">
            <v>90</v>
          </cell>
          <cell r="AP352">
            <v>0.40142222222222235</v>
          </cell>
          <cell r="AQ352">
            <v>80</v>
          </cell>
          <cell r="AR352">
            <v>0.4049124999999999</v>
          </cell>
          <cell r="AS352">
            <v>0.11111111111111116</v>
          </cell>
        </row>
        <row r="353">
          <cell r="C353">
            <v>31227</v>
          </cell>
          <cell r="D353">
            <v>8809272092414</v>
          </cell>
          <cell r="E353" t="str">
            <v>Table</v>
          </cell>
          <cell r="F353" t="str">
            <v>Tactical</v>
          </cell>
          <cell r="G353" t="str">
            <v>KR</v>
          </cell>
          <cell r="H353" t="str">
            <v>All</v>
          </cell>
          <cell r="I353" t="str">
            <v>S22</v>
          </cell>
          <cell r="J353" t="str">
            <v>A&amp;F</v>
          </cell>
          <cell r="K353" t="str">
            <v>O</v>
          </cell>
          <cell r="L353" t="str">
            <v>Table One Solid Top</v>
          </cell>
          <cell r="M353" t="str">
            <v>Coyote Tan</v>
          </cell>
          <cell r="N353" t="str">
            <v>F10 Black</v>
          </cell>
          <cell r="O353" t="str">
            <v>외주가공</v>
          </cell>
          <cell r="P353">
            <v>20.637</v>
          </cell>
          <cell r="Q353">
            <v>21.5</v>
          </cell>
          <cell r="R353">
            <v>1.38</v>
          </cell>
          <cell r="S353">
            <v>43.517000000000003</v>
          </cell>
          <cell r="T353">
            <v>47</v>
          </cell>
          <cell r="U353">
            <v>47.1</v>
          </cell>
          <cell r="V353">
            <v>22.577000000000002</v>
          </cell>
          <cell r="W353">
            <v>23.65</v>
          </cell>
          <cell r="Y353">
            <v>1.38</v>
          </cell>
          <cell r="Z353">
            <v>47.607000000000006</v>
          </cell>
          <cell r="AA353">
            <v>51.4</v>
          </cell>
          <cell r="AB353">
            <v>9.3617021276595658E-2</v>
          </cell>
          <cell r="AC353">
            <v>26.404399999999995</v>
          </cell>
          <cell r="AD353">
            <v>24.83</v>
          </cell>
          <cell r="AF353">
            <v>2.6375999999999999</v>
          </cell>
          <cell r="AG353">
            <v>53.871999999999993</v>
          </cell>
          <cell r="AH353">
            <v>58.2</v>
          </cell>
          <cell r="AI353">
            <v>0.13229571984435817</v>
          </cell>
          <cell r="AJ353">
            <v>80</v>
          </cell>
          <cell r="AK353">
            <v>0.4049124999999999</v>
          </cell>
          <cell r="AL353">
            <v>77.5</v>
          </cell>
          <cell r="AM353">
            <v>0.43849032258064513</v>
          </cell>
          <cell r="AN353">
            <v>3.125E-2</v>
          </cell>
          <cell r="AO353">
            <v>90</v>
          </cell>
          <cell r="AP353">
            <v>0.40142222222222235</v>
          </cell>
          <cell r="AQ353">
            <v>80</v>
          </cell>
          <cell r="AR353">
            <v>0.4049124999999999</v>
          </cell>
          <cell r="AS353">
            <v>0.11111111111111116</v>
          </cell>
        </row>
        <row r="354">
          <cell r="C354" t="str">
            <v>10634R1</v>
          </cell>
          <cell r="D354">
            <v>8809272097464</v>
          </cell>
          <cell r="E354" t="str">
            <v>Cot</v>
          </cell>
          <cell r="F354" t="str">
            <v>Tactical</v>
          </cell>
          <cell r="G354" t="str">
            <v>VN</v>
          </cell>
          <cell r="H354" t="str">
            <v>All</v>
          </cell>
          <cell r="I354" t="str">
            <v>S22</v>
          </cell>
          <cell r="J354" t="str">
            <v>All</v>
          </cell>
          <cell r="K354" t="str">
            <v>O</v>
          </cell>
          <cell r="L354" t="str">
            <v>Tactical Cot convertible</v>
          </cell>
          <cell r="M354" t="str">
            <v>Black</v>
          </cell>
          <cell r="N354" t="str">
            <v>F10 Black</v>
          </cell>
          <cell r="O354" t="str">
            <v>AT</v>
          </cell>
          <cell r="P354">
            <v>16.72</v>
          </cell>
          <cell r="Q354">
            <v>70.900000000000006</v>
          </cell>
          <cell r="R354">
            <v>9.5000000000000001E-2</v>
          </cell>
          <cell r="S354">
            <v>87.715000000000003</v>
          </cell>
          <cell r="T354">
            <v>94.7</v>
          </cell>
          <cell r="U354">
            <v>94.8</v>
          </cell>
          <cell r="V354">
            <v>16.72</v>
          </cell>
          <cell r="W354">
            <v>77.989999999999995</v>
          </cell>
          <cell r="Y354">
            <v>9.5000000000000001E-2</v>
          </cell>
          <cell r="Z354">
            <v>94.804999999999993</v>
          </cell>
          <cell r="AA354">
            <v>102.4</v>
          </cell>
          <cell r="AB354">
            <v>6.2222222222222179E-2</v>
          </cell>
          <cell r="AC354">
            <v>19.562399999999997</v>
          </cell>
          <cell r="AD354">
            <v>82.09</v>
          </cell>
          <cell r="AF354">
            <v>0.24</v>
          </cell>
          <cell r="AG354">
            <v>101.89239999999999</v>
          </cell>
          <cell r="AH354">
            <v>110</v>
          </cell>
          <cell r="AI354">
            <v>7.421875E-2</v>
          </cell>
          <cell r="AJ354">
            <v>148.1</v>
          </cell>
          <cell r="AK354">
            <v>0.35985820391627277</v>
          </cell>
          <cell r="AL354">
            <v>146</v>
          </cell>
          <cell r="AM354">
            <v>0.39921232876712331</v>
          </cell>
          <cell r="AN354">
            <v>1.4179608372721142E-2</v>
          </cell>
          <cell r="AO354">
            <v>156</v>
          </cell>
          <cell r="AP354">
            <v>0.34684358974358975</v>
          </cell>
          <cell r="AQ354">
            <v>148.1</v>
          </cell>
          <cell r="AR354">
            <v>0.35985820391627277</v>
          </cell>
          <cell r="AS354">
            <v>5.0641025641025683E-2</v>
          </cell>
        </row>
        <row r="355">
          <cell r="C355" t="str">
            <v>10633R1</v>
          </cell>
          <cell r="D355">
            <v>8809272097457</v>
          </cell>
          <cell r="E355" t="str">
            <v>Cot</v>
          </cell>
          <cell r="F355" t="str">
            <v>Tactical</v>
          </cell>
          <cell r="G355" t="str">
            <v>VN</v>
          </cell>
          <cell r="H355" t="str">
            <v>All</v>
          </cell>
          <cell r="I355" t="str">
            <v>S22</v>
          </cell>
          <cell r="J355" t="str">
            <v>A&amp;F</v>
          </cell>
          <cell r="K355" t="str">
            <v>O</v>
          </cell>
          <cell r="L355" t="str">
            <v>Tactical Cot convertible</v>
          </cell>
          <cell r="M355" t="str">
            <v>Foliage green</v>
          </cell>
          <cell r="N355" t="str">
            <v>F10 Black</v>
          </cell>
          <cell r="O355" t="str">
            <v>AT</v>
          </cell>
          <cell r="P355">
            <v>16.72</v>
          </cell>
          <cell r="Q355">
            <v>70.900000000000006</v>
          </cell>
          <cell r="R355">
            <v>9.5000000000000001E-2</v>
          </cell>
          <cell r="S355">
            <v>87.715000000000003</v>
          </cell>
          <cell r="T355">
            <v>94.7</v>
          </cell>
          <cell r="U355">
            <v>94.8</v>
          </cell>
          <cell r="V355">
            <v>16.72</v>
          </cell>
          <cell r="W355">
            <v>77.989999999999995</v>
          </cell>
          <cell r="Y355">
            <v>9.5000000000000001E-2</v>
          </cell>
          <cell r="Z355">
            <v>94.804999999999993</v>
          </cell>
          <cell r="AA355">
            <v>102.4</v>
          </cell>
          <cell r="AB355">
            <v>6.2222222222222179E-2</v>
          </cell>
          <cell r="AC355">
            <v>19.562399999999997</v>
          </cell>
          <cell r="AD355">
            <v>82.09</v>
          </cell>
          <cell r="AF355">
            <v>0.24</v>
          </cell>
          <cell r="AG355">
            <v>101.89239999999999</v>
          </cell>
          <cell r="AH355">
            <v>110</v>
          </cell>
          <cell r="AI355">
            <v>7.421875E-2</v>
          </cell>
          <cell r="AJ355">
            <v>148.1</v>
          </cell>
          <cell r="AK355">
            <v>0.35985820391627277</v>
          </cell>
          <cell r="AL355">
            <v>146</v>
          </cell>
          <cell r="AM355">
            <v>0.39921232876712331</v>
          </cell>
          <cell r="AN355">
            <v>1.4179608372721142E-2</v>
          </cell>
          <cell r="AO355">
            <v>156</v>
          </cell>
          <cell r="AP355">
            <v>0.34684358974358975</v>
          </cell>
          <cell r="AQ355">
            <v>148.1</v>
          </cell>
          <cell r="AR355">
            <v>0.35985820391627277</v>
          </cell>
          <cell r="AS355">
            <v>5.0641025641025683E-2</v>
          </cell>
        </row>
        <row r="356">
          <cell r="C356" t="str">
            <v>10632R1</v>
          </cell>
          <cell r="D356">
            <v>8809272097440</v>
          </cell>
          <cell r="E356" t="str">
            <v>Cot</v>
          </cell>
          <cell r="F356" t="str">
            <v>Tactical</v>
          </cell>
          <cell r="G356" t="str">
            <v>VN</v>
          </cell>
          <cell r="H356" t="str">
            <v>All</v>
          </cell>
          <cell r="I356" t="str">
            <v>S22</v>
          </cell>
          <cell r="J356" t="str">
            <v>All</v>
          </cell>
          <cell r="K356" t="str">
            <v>O</v>
          </cell>
          <cell r="L356" t="str">
            <v>Tactical Cot convertible</v>
          </cell>
          <cell r="M356" t="str">
            <v>Coyote tan</v>
          </cell>
          <cell r="N356" t="str">
            <v>F10 Black</v>
          </cell>
          <cell r="O356" t="str">
            <v>AT</v>
          </cell>
          <cell r="P356">
            <v>16.72</v>
          </cell>
          <cell r="Q356">
            <v>70.900000000000006</v>
          </cell>
          <cell r="R356">
            <v>9.5000000000000001E-2</v>
          </cell>
          <cell r="S356">
            <v>87.715000000000003</v>
          </cell>
          <cell r="T356">
            <v>94.7</v>
          </cell>
          <cell r="U356">
            <v>94.8</v>
          </cell>
          <cell r="V356">
            <v>16.72</v>
          </cell>
          <cell r="W356">
            <v>77.989999999999995</v>
          </cell>
          <cell r="Y356">
            <v>9.5000000000000001E-2</v>
          </cell>
          <cell r="Z356">
            <v>94.804999999999993</v>
          </cell>
          <cell r="AA356">
            <v>102.4</v>
          </cell>
          <cell r="AB356">
            <v>8.1309398099260743E-2</v>
          </cell>
          <cell r="AC356">
            <v>19.562399999999997</v>
          </cell>
          <cell r="AD356">
            <v>82.09</v>
          </cell>
          <cell r="AF356">
            <v>0.24</v>
          </cell>
          <cell r="AG356">
            <v>101.89239999999999</v>
          </cell>
          <cell r="AH356">
            <v>110</v>
          </cell>
          <cell r="AI356">
            <v>7.421875E-2</v>
          </cell>
          <cell r="AJ356">
            <v>148.1</v>
          </cell>
          <cell r="AK356">
            <v>0.35985820391627277</v>
          </cell>
          <cell r="AL356">
            <v>146</v>
          </cell>
          <cell r="AM356">
            <v>0.39921232876712331</v>
          </cell>
          <cell r="AN356">
            <v>1.4179608372721142E-2</v>
          </cell>
          <cell r="AO356">
            <v>156</v>
          </cell>
          <cell r="AP356">
            <v>0.34684358974358975</v>
          </cell>
          <cell r="AQ356">
            <v>148.1</v>
          </cell>
          <cell r="AR356">
            <v>0.35985820391627277</v>
          </cell>
          <cell r="AS356">
            <v>5.0641025641025683E-2</v>
          </cell>
        </row>
        <row r="357">
          <cell r="C357" t="str">
            <v>10653R1</v>
          </cell>
          <cell r="D357">
            <v>8809584133126</v>
          </cell>
          <cell r="E357" t="str">
            <v>Cot</v>
          </cell>
          <cell r="F357" t="str">
            <v>Tactical</v>
          </cell>
          <cell r="G357" t="str">
            <v>VN</v>
          </cell>
          <cell r="H357" t="str">
            <v>All</v>
          </cell>
          <cell r="I357" t="str">
            <v>S22</v>
          </cell>
          <cell r="J357" t="str">
            <v>All</v>
          </cell>
          <cell r="K357" t="str">
            <v>O</v>
          </cell>
          <cell r="L357" t="str">
            <v>Tactical Cot Convertible</v>
          </cell>
          <cell r="M357" t="str">
            <v>Military olive</v>
          </cell>
          <cell r="N357" t="str">
            <v>F10 Black</v>
          </cell>
          <cell r="O357" t="str">
            <v>AT</v>
          </cell>
          <cell r="P357">
            <v>16.72</v>
          </cell>
          <cell r="Q357">
            <v>70.900000000000006</v>
          </cell>
          <cell r="R357">
            <v>9.5000000000000001E-2</v>
          </cell>
          <cell r="S357">
            <v>87.715000000000003</v>
          </cell>
          <cell r="T357">
            <v>94.7</v>
          </cell>
          <cell r="U357">
            <v>94.8</v>
          </cell>
          <cell r="V357">
            <v>16.72</v>
          </cell>
          <cell r="W357">
            <v>77.989999999999995</v>
          </cell>
          <cell r="Y357">
            <v>9.5000000000000001E-2</v>
          </cell>
          <cell r="Z357">
            <v>94.804999999999993</v>
          </cell>
          <cell r="AA357">
            <v>102.4</v>
          </cell>
          <cell r="AB357">
            <v>8.1309398099260743E-2</v>
          </cell>
          <cell r="AC357">
            <v>19.562399999999997</v>
          </cell>
          <cell r="AD357">
            <v>82.09</v>
          </cell>
          <cell r="AF357">
            <v>0.24</v>
          </cell>
          <cell r="AG357">
            <v>101.89239999999999</v>
          </cell>
          <cell r="AH357">
            <v>110</v>
          </cell>
          <cell r="AI357">
            <v>7.421875E-2</v>
          </cell>
          <cell r="AJ357">
            <v>152.9</v>
          </cell>
          <cell r="AK357">
            <v>0.37995421844342714</v>
          </cell>
          <cell r="AL357">
            <v>146</v>
          </cell>
          <cell r="AM357">
            <v>0.39921232876712331</v>
          </cell>
          <cell r="AN357">
            <v>4.5127534336167452E-2</v>
          </cell>
          <cell r="AO357">
            <v>156</v>
          </cell>
          <cell r="AP357">
            <v>0.34684358974358975</v>
          </cell>
          <cell r="AQ357">
            <v>152.9</v>
          </cell>
          <cell r="AR357">
            <v>0.37995421844342714</v>
          </cell>
          <cell r="AS357">
            <v>1.9871794871794801E-2</v>
          </cell>
        </row>
        <row r="358">
          <cell r="C358">
            <v>10695</v>
          </cell>
          <cell r="D358">
            <v>8809759236201</v>
          </cell>
          <cell r="E358" t="str">
            <v>Cot</v>
          </cell>
          <cell r="F358" t="str">
            <v>Tactical</v>
          </cell>
          <cell r="G358" t="str">
            <v>VN</v>
          </cell>
          <cell r="H358" t="str">
            <v>All</v>
          </cell>
          <cell r="I358" t="str">
            <v>S22</v>
          </cell>
          <cell r="J358" t="str">
            <v>Drop</v>
          </cell>
          <cell r="K358" t="str">
            <v>X</v>
          </cell>
          <cell r="L358" t="str">
            <v>Tactical Cot Convertible</v>
          </cell>
          <cell r="M358" t="str">
            <v>Black Bandanna</v>
          </cell>
          <cell r="N358" t="str">
            <v>F10 Black</v>
          </cell>
          <cell r="O358" t="str">
            <v>AT</v>
          </cell>
          <cell r="P358">
            <v>16.72</v>
          </cell>
          <cell r="Q358">
            <v>70.900000000000006</v>
          </cell>
          <cell r="R358">
            <v>9.5000000000000001E-2</v>
          </cell>
          <cell r="S358">
            <v>87.715000000000003</v>
          </cell>
          <cell r="T358">
            <v>94.7</v>
          </cell>
          <cell r="U358">
            <v>94.8</v>
          </cell>
          <cell r="V358">
            <v>16.72</v>
          </cell>
          <cell r="W358">
            <v>77.989999999999995</v>
          </cell>
          <cell r="Y358">
            <v>9.5000000000000001E-2</v>
          </cell>
          <cell r="Z358">
            <v>94.804999999999993</v>
          </cell>
          <cell r="AA358">
            <v>102.4</v>
          </cell>
          <cell r="AB358">
            <v>8.1309398099260743E-2</v>
          </cell>
          <cell r="AJ358">
            <v>152.9</v>
          </cell>
          <cell r="AK358">
            <v>0.37995421844342714</v>
          </cell>
          <cell r="AL358">
            <v>146</v>
          </cell>
          <cell r="AM358">
            <v>0.39921232876712331</v>
          </cell>
          <cell r="AN358">
            <v>4.5127534336167452E-2</v>
          </cell>
        </row>
        <row r="359">
          <cell r="C359" t="str">
            <v>10635R1</v>
          </cell>
          <cell r="D359">
            <v>8809272097471</v>
          </cell>
          <cell r="E359" t="str">
            <v>Cot</v>
          </cell>
          <cell r="F359" t="str">
            <v>Tactical</v>
          </cell>
          <cell r="G359" t="str">
            <v>VN</v>
          </cell>
          <cell r="H359" t="str">
            <v>All</v>
          </cell>
          <cell r="I359" t="str">
            <v>S22</v>
          </cell>
          <cell r="J359" t="str">
            <v>All</v>
          </cell>
          <cell r="K359" t="str">
            <v>O</v>
          </cell>
          <cell r="L359" t="str">
            <v>Tactical Cot convertible</v>
          </cell>
          <cell r="M359" t="str">
            <v>Multicam</v>
          </cell>
          <cell r="N359" t="str">
            <v>F10 Black</v>
          </cell>
          <cell r="O359" t="str">
            <v>AT</v>
          </cell>
          <cell r="P359">
            <v>30.41</v>
          </cell>
          <cell r="Q359">
            <v>70.900000000000006</v>
          </cell>
          <cell r="R359">
            <v>9.5000000000000001E-2</v>
          </cell>
          <cell r="S359">
            <v>101.405</v>
          </cell>
          <cell r="T359">
            <v>109.5</v>
          </cell>
          <cell r="U359">
            <v>109.5</v>
          </cell>
          <cell r="V359">
            <v>30.41</v>
          </cell>
          <cell r="W359">
            <v>77.989999999999995</v>
          </cell>
          <cell r="Y359">
            <v>9.5000000000000001E-2</v>
          </cell>
          <cell r="Z359">
            <v>108.49499999999999</v>
          </cell>
          <cell r="AA359">
            <v>117.2</v>
          </cell>
          <cell r="AB359">
            <v>7.0319634703196465E-2</v>
          </cell>
          <cell r="AC359">
            <v>34.059200000000004</v>
          </cell>
          <cell r="AD359">
            <v>82.09</v>
          </cell>
          <cell r="AF359">
            <v>0.24</v>
          </cell>
          <cell r="AG359">
            <v>116.3892</v>
          </cell>
          <cell r="AH359">
            <v>125.7</v>
          </cell>
          <cell r="AI359">
            <v>7.2525597269624598E-2</v>
          </cell>
          <cell r="AJ359">
            <v>175</v>
          </cell>
          <cell r="AK359">
            <v>0.38002857142857149</v>
          </cell>
          <cell r="AL359">
            <v>172.9</v>
          </cell>
          <cell r="AM359">
            <v>0.41350491613649509</v>
          </cell>
          <cell r="AN359">
            <v>1.2000000000000011E-2</v>
          </cell>
          <cell r="AO359">
            <v>178</v>
          </cell>
          <cell r="AP359">
            <v>0.34612808988764043</v>
          </cell>
          <cell r="AQ359">
            <v>175</v>
          </cell>
          <cell r="AR359">
            <v>0.38002857142857149</v>
          </cell>
          <cell r="AS359">
            <v>1.6853932584269704E-2</v>
          </cell>
        </row>
        <row r="360">
          <cell r="C360">
            <v>11403</v>
          </cell>
          <cell r="D360">
            <v>8809837840733</v>
          </cell>
          <cell r="E360" t="str">
            <v>Cot</v>
          </cell>
          <cell r="F360" t="str">
            <v>Tactical</v>
          </cell>
          <cell r="G360" t="str">
            <v>VN</v>
          </cell>
          <cell r="H360" t="str">
            <v>All</v>
          </cell>
          <cell r="I360" t="str">
            <v>S23</v>
          </cell>
          <cell r="J360" t="str">
            <v>A&amp;F</v>
          </cell>
          <cell r="K360" t="str">
            <v>O</v>
          </cell>
          <cell r="L360" t="str">
            <v>Tac. Dog Cot M</v>
          </cell>
          <cell r="M360" t="str">
            <v>Black</v>
          </cell>
          <cell r="N360" t="str">
            <v>F10 Black</v>
          </cell>
          <cell r="O360" t="str">
            <v>AT</v>
          </cell>
          <cell r="AC360">
            <v>14.156800000000002</v>
          </cell>
          <cell r="AD360">
            <v>45.266000000000005</v>
          </cell>
          <cell r="AF360">
            <v>0.97099999999999997</v>
          </cell>
          <cell r="AG360">
            <v>60.393800000000006</v>
          </cell>
          <cell r="AH360">
            <v>65.2</v>
          </cell>
          <cell r="AO360">
            <v>93</v>
          </cell>
          <cell r="AP360">
            <v>0.35060430107526874</v>
          </cell>
        </row>
        <row r="361">
          <cell r="C361">
            <v>11404</v>
          </cell>
          <cell r="D361">
            <v>8809837840740</v>
          </cell>
          <cell r="E361" t="str">
            <v>Cot</v>
          </cell>
          <cell r="F361" t="str">
            <v>Tactical</v>
          </cell>
          <cell r="G361" t="str">
            <v>VN</v>
          </cell>
          <cell r="H361" t="str">
            <v>All</v>
          </cell>
          <cell r="I361" t="str">
            <v>S23</v>
          </cell>
          <cell r="J361" t="str">
            <v>A&amp;F</v>
          </cell>
          <cell r="K361" t="str">
            <v>O</v>
          </cell>
          <cell r="L361" t="str">
            <v>Tac. Dog Cot M</v>
          </cell>
          <cell r="M361" t="str">
            <v>Coyote Tan</v>
          </cell>
          <cell r="N361" t="str">
            <v>F10 Black</v>
          </cell>
          <cell r="O361" t="str">
            <v>AT</v>
          </cell>
          <cell r="AC361">
            <v>14.156800000000002</v>
          </cell>
          <cell r="AD361">
            <v>45.266000000000005</v>
          </cell>
          <cell r="AF361">
            <v>0.97099999999999997</v>
          </cell>
          <cell r="AG361">
            <v>60.393800000000006</v>
          </cell>
          <cell r="AH361">
            <v>65.2</v>
          </cell>
          <cell r="AO361">
            <v>93</v>
          </cell>
          <cell r="AP361">
            <v>0.35060430107526874</v>
          </cell>
        </row>
        <row r="362">
          <cell r="C362">
            <v>11405</v>
          </cell>
          <cell r="D362">
            <v>8809837840757</v>
          </cell>
          <cell r="E362" t="str">
            <v>Cot</v>
          </cell>
          <cell r="F362" t="str">
            <v>Tactical</v>
          </cell>
          <cell r="G362" t="str">
            <v>VN</v>
          </cell>
          <cell r="H362" t="str">
            <v>All</v>
          </cell>
          <cell r="I362" t="str">
            <v>S23</v>
          </cell>
          <cell r="J362" t="str">
            <v>A&amp;F</v>
          </cell>
          <cell r="K362" t="str">
            <v>O</v>
          </cell>
          <cell r="L362" t="str">
            <v>Tac. Dog Cot M</v>
          </cell>
          <cell r="M362" t="str">
            <v>Military Olive</v>
          </cell>
          <cell r="N362" t="str">
            <v>F10 Black</v>
          </cell>
          <cell r="O362" t="str">
            <v>AT</v>
          </cell>
          <cell r="AC362">
            <v>14.156800000000002</v>
          </cell>
          <cell r="AD362">
            <v>45.266000000000005</v>
          </cell>
          <cell r="AF362">
            <v>0.97099999999999997</v>
          </cell>
          <cell r="AG362">
            <v>60.393800000000006</v>
          </cell>
          <cell r="AH362">
            <v>65.2</v>
          </cell>
          <cell r="AO362">
            <v>93</v>
          </cell>
          <cell r="AP362">
            <v>0.35060430107526874</v>
          </cell>
        </row>
        <row r="363">
          <cell r="C363">
            <v>11406</v>
          </cell>
          <cell r="D363">
            <v>8809837840764</v>
          </cell>
          <cell r="E363" t="str">
            <v>Cot</v>
          </cell>
          <cell r="F363" t="str">
            <v>Tactical</v>
          </cell>
          <cell r="G363" t="str">
            <v>VN</v>
          </cell>
          <cell r="H363" t="str">
            <v>All</v>
          </cell>
          <cell r="I363" t="str">
            <v>S23</v>
          </cell>
          <cell r="J363" t="str">
            <v>A&amp;F</v>
          </cell>
          <cell r="K363" t="str">
            <v>O</v>
          </cell>
          <cell r="L363" t="str">
            <v>Tac. Dog Cot M</v>
          </cell>
          <cell r="M363" t="str">
            <v>Multicam</v>
          </cell>
          <cell r="N363" t="str">
            <v>F10 Black</v>
          </cell>
          <cell r="O363" t="str">
            <v>AT</v>
          </cell>
          <cell r="AC363">
            <v>20.339200000000002</v>
          </cell>
          <cell r="AD363">
            <v>45.266000000000005</v>
          </cell>
          <cell r="AF363">
            <v>0.97099999999999997</v>
          </cell>
          <cell r="AG363">
            <v>66.576200000000014</v>
          </cell>
          <cell r="AH363">
            <v>71.900000000000006</v>
          </cell>
          <cell r="AO363">
            <v>102</v>
          </cell>
          <cell r="AP363">
            <v>0.34729215686274495</v>
          </cell>
        </row>
        <row r="364">
          <cell r="C364">
            <v>11408</v>
          </cell>
          <cell r="D364">
            <v>8809837840788</v>
          </cell>
          <cell r="E364" t="str">
            <v>Cot</v>
          </cell>
          <cell r="F364" t="str">
            <v>Tactical</v>
          </cell>
          <cell r="G364" t="str">
            <v>VN</v>
          </cell>
          <cell r="H364" t="str">
            <v>All</v>
          </cell>
          <cell r="I364" t="str">
            <v>S23</v>
          </cell>
          <cell r="J364" t="str">
            <v>A&amp;F</v>
          </cell>
          <cell r="K364" t="str">
            <v>O</v>
          </cell>
          <cell r="L364" t="str">
            <v>Tac. Dog Cot L</v>
          </cell>
          <cell r="M364" t="str">
            <v>Black</v>
          </cell>
          <cell r="N364" t="str">
            <v>F10 Black</v>
          </cell>
          <cell r="O364" t="str">
            <v>AT</v>
          </cell>
          <cell r="AC364">
            <v>15.646400000000002</v>
          </cell>
          <cell r="AD364">
            <v>45.5075</v>
          </cell>
          <cell r="AF364">
            <v>0.97099999999999997</v>
          </cell>
          <cell r="AG364">
            <v>62.124899999999997</v>
          </cell>
          <cell r="AH364">
            <v>67.099999999999994</v>
          </cell>
          <cell r="AO364">
            <v>96</v>
          </cell>
          <cell r="AP364">
            <v>0.35286562500000007</v>
          </cell>
        </row>
        <row r="365">
          <cell r="C365">
            <v>11409</v>
          </cell>
          <cell r="D365">
            <v>8809837840795</v>
          </cell>
          <cell r="E365" t="str">
            <v>Cot</v>
          </cell>
          <cell r="F365" t="str">
            <v>Tactical</v>
          </cell>
          <cell r="G365" t="str">
            <v>VN</v>
          </cell>
          <cell r="H365" t="str">
            <v>All</v>
          </cell>
          <cell r="I365" t="str">
            <v>S23</v>
          </cell>
          <cell r="J365" t="str">
            <v>A&amp;F</v>
          </cell>
          <cell r="K365" t="str">
            <v>O</v>
          </cell>
          <cell r="L365" t="str">
            <v>Tac. Dog Cot L</v>
          </cell>
          <cell r="M365" t="str">
            <v>Coyote Tan</v>
          </cell>
          <cell r="N365" t="str">
            <v>F10 Black</v>
          </cell>
          <cell r="O365" t="str">
            <v>AT</v>
          </cell>
          <cell r="AC365">
            <v>15.646400000000002</v>
          </cell>
          <cell r="AD365">
            <v>45.5075</v>
          </cell>
          <cell r="AF365">
            <v>0.97099999999999997</v>
          </cell>
          <cell r="AG365">
            <v>62.124899999999997</v>
          </cell>
          <cell r="AH365">
            <v>67.099999999999994</v>
          </cell>
          <cell r="AO365">
            <v>96</v>
          </cell>
          <cell r="AP365">
            <v>0.35286562500000007</v>
          </cell>
        </row>
        <row r="366">
          <cell r="C366">
            <v>11410</v>
          </cell>
          <cell r="D366">
            <v>8809837840801</v>
          </cell>
          <cell r="E366" t="str">
            <v>Cot</v>
          </cell>
          <cell r="F366" t="str">
            <v>Tactical</v>
          </cell>
          <cell r="G366" t="str">
            <v>VN</v>
          </cell>
          <cell r="H366" t="str">
            <v>All</v>
          </cell>
          <cell r="I366" t="str">
            <v>S23</v>
          </cell>
          <cell r="J366" t="str">
            <v>A&amp;F</v>
          </cell>
          <cell r="K366" t="str">
            <v>O</v>
          </cell>
          <cell r="L366" t="str">
            <v>Tac. Dog Cot L</v>
          </cell>
          <cell r="M366" t="str">
            <v>Military Olive</v>
          </cell>
          <cell r="N366" t="str">
            <v>F10 Black</v>
          </cell>
          <cell r="O366" t="str">
            <v>AT</v>
          </cell>
          <cell r="AC366">
            <v>15.646400000000002</v>
          </cell>
          <cell r="AD366">
            <v>45.5075</v>
          </cell>
          <cell r="AF366">
            <v>0.97099999999999997</v>
          </cell>
          <cell r="AG366">
            <v>62.124899999999997</v>
          </cell>
          <cell r="AH366">
            <v>67.099999999999994</v>
          </cell>
          <cell r="AO366">
            <v>96</v>
          </cell>
          <cell r="AP366">
            <v>0.35286562500000007</v>
          </cell>
        </row>
        <row r="367">
          <cell r="C367">
            <v>11411</v>
          </cell>
          <cell r="D367">
            <v>8809837840818</v>
          </cell>
          <cell r="E367" t="str">
            <v>Cot</v>
          </cell>
          <cell r="F367" t="str">
            <v>Tactical</v>
          </cell>
          <cell r="G367" t="str">
            <v>VN</v>
          </cell>
          <cell r="H367" t="str">
            <v>All</v>
          </cell>
          <cell r="I367" t="str">
            <v>S23</v>
          </cell>
          <cell r="J367" t="str">
            <v>A&amp;F</v>
          </cell>
          <cell r="K367" t="str">
            <v>O</v>
          </cell>
          <cell r="L367" t="str">
            <v>Tac. Dog Cot L</v>
          </cell>
          <cell r="M367" t="str">
            <v>Multicam</v>
          </cell>
          <cell r="N367" t="str">
            <v>F10 Black</v>
          </cell>
          <cell r="O367" t="str">
            <v>AT</v>
          </cell>
          <cell r="AC367">
            <v>22.377600000000001</v>
          </cell>
          <cell r="AD367">
            <v>45.5075</v>
          </cell>
          <cell r="AF367">
            <v>0.97099999999999997</v>
          </cell>
          <cell r="AG367">
            <v>68.856099999999998</v>
          </cell>
          <cell r="AH367">
            <v>74.400000000000006</v>
          </cell>
          <cell r="AO367">
            <v>106</v>
          </cell>
          <cell r="AP367">
            <v>0.35041415094339623</v>
          </cell>
        </row>
        <row r="368">
          <cell r="C368">
            <v>11082</v>
          </cell>
          <cell r="D368">
            <v>8809759231534</v>
          </cell>
          <cell r="E368" t="str">
            <v>Acc'y</v>
          </cell>
          <cell r="F368" t="str">
            <v>Tactical</v>
          </cell>
          <cell r="G368" t="str">
            <v>VN</v>
          </cell>
          <cell r="H368" t="str">
            <v>All</v>
          </cell>
          <cell r="I368" t="str">
            <v>S22</v>
          </cell>
          <cell r="J368" t="str">
            <v>A&amp;F</v>
          </cell>
          <cell r="K368" t="str">
            <v>O</v>
          </cell>
          <cell r="L368" t="str">
            <v>Tac. Field Table (Tac. Cot table )</v>
          </cell>
          <cell r="M368" t="str">
            <v>Black</v>
          </cell>
          <cell r="N368" t="str">
            <v>X</v>
          </cell>
          <cell r="O368" t="str">
            <v>AT</v>
          </cell>
          <cell r="V368">
            <v>35.96</v>
          </cell>
          <cell r="W368">
            <v>0</v>
          </cell>
          <cell r="Y368">
            <v>0.23</v>
          </cell>
          <cell r="Z368">
            <v>36.19</v>
          </cell>
          <cell r="AA368">
            <v>39.1</v>
          </cell>
          <cell r="AC368">
            <v>42.0732</v>
          </cell>
          <cell r="AF368">
            <v>0.24</v>
          </cell>
          <cell r="AG368">
            <v>42.313200000000002</v>
          </cell>
          <cell r="AH368">
            <v>45.7</v>
          </cell>
          <cell r="AI368">
            <v>0.16879795396419439</v>
          </cell>
          <cell r="AJ368">
            <v>61</v>
          </cell>
          <cell r="AK368">
            <v>0.40672131147540991</v>
          </cell>
          <cell r="AO368">
            <v>70</v>
          </cell>
          <cell r="AP368">
            <v>0.39552571428571426</v>
          </cell>
          <cell r="AQ368">
            <v>61</v>
          </cell>
          <cell r="AR368">
            <v>0.40672131147540991</v>
          </cell>
          <cell r="AS368">
            <v>0.12857142857142856</v>
          </cell>
        </row>
        <row r="369">
          <cell r="C369">
            <v>11083</v>
          </cell>
          <cell r="D369">
            <v>8809759231541</v>
          </cell>
          <cell r="E369" t="str">
            <v>Acc'y</v>
          </cell>
          <cell r="F369" t="str">
            <v>Tactical</v>
          </cell>
          <cell r="G369" t="str">
            <v>VN</v>
          </cell>
          <cell r="H369" t="str">
            <v>All</v>
          </cell>
          <cell r="I369" t="str">
            <v>S22</v>
          </cell>
          <cell r="J369" t="str">
            <v>A&amp;F</v>
          </cell>
          <cell r="K369" t="str">
            <v>O</v>
          </cell>
          <cell r="L369" t="str">
            <v>Tac. Field Table (Tac. Cot table )</v>
          </cell>
          <cell r="M369" t="str">
            <v>Foliage Green</v>
          </cell>
          <cell r="N369" t="str">
            <v>X</v>
          </cell>
          <cell r="O369" t="str">
            <v>AT</v>
          </cell>
          <cell r="V369">
            <v>35.96</v>
          </cell>
          <cell r="W369">
            <v>0</v>
          </cell>
          <cell r="Y369">
            <v>0.23</v>
          </cell>
          <cell r="Z369">
            <v>36.19</v>
          </cell>
          <cell r="AA369">
            <v>39.1</v>
          </cell>
          <cell r="AC369">
            <v>42.0732</v>
          </cell>
          <cell r="AF369">
            <v>0.24</v>
          </cell>
          <cell r="AG369">
            <v>42.313200000000002</v>
          </cell>
          <cell r="AH369">
            <v>45.7</v>
          </cell>
          <cell r="AI369">
            <v>0.16879795396419439</v>
          </cell>
          <cell r="AJ369">
            <v>61</v>
          </cell>
          <cell r="AK369">
            <v>0.40672131147540991</v>
          </cell>
          <cell r="AO369">
            <v>70</v>
          </cell>
          <cell r="AP369">
            <v>0.39552571428571426</v>
          </cell>
          <cell r="AQ369">
            <v>61</v>
          </cell>
          <cell r="AR369">
            <v>0.40672131147540991</v>
          </cell>
          <cell r="AS369">
            <v>0.12857142857142856</v>
          </cell>
        </row>
        <row r="370">
          <cell r="C370">
            <v>11084</v>
          </cell>
          <cell r="D370">
            <v>8809759231558</v>
          </cell>
          <cell r="E370" t="str">
            <v>Acc'y</v>
          </cell>
          <cell r="F370" t="str">
            <v>Tactical</v>
          </cell>
          <cell r="G370" t="str">
            <v>VN</v>
          </cell>
          <cell r="H370" t="str">
            <v>All</v>
          </cell>
          <cell r="I370" t="str">
            <v>S22</v>
          </cell>
          <cell r="J370" t="str">
            <v>A&amp;F</v>
          </cell>
          <cell r="K370" t="str">
            <v>O</v>
          </cell>
          <cell r="L370" t="str">
            <v>Tac. Field Table (Tac. Cot table )</v>
          </cell>
          <cell r="M370" t="str">
            <v>Coyote Tan</v>
          </cell>
          <cell r="N370" t="str">
            <v>X</v>
          </cell>
          <cell r="O370" t="str">
            <v>AT</v>
          </cell>
          <cell r="V370">
            <v>35.96</v>
          </cell>
          <cell r="W370">
            <v>0</v>
          </cell>
          <cell r="Y370">
            <v>0.23</v>
          </cell>
          <cell r="Z370">
            <v>36.19</v>
          </cell>
          <cell r="AA370">
            <v>39.1</v>
          </cell>
          <cell r="AC370">
            <v>42.0732</v>
          </cell>
          <cell r="AF370">
            <v>0.24</v>
          </cell>
          <cell r="AG370">
            <v>42.313200000000002</v>
          </cell>
          <cell r="AH370">
            <v>45.7</v>
          </cell>
          <cell r="AI370">
            <v>0.16879795396419439</v>
          </cell>
          <cell r="AJ370">
            <v>61</v>
          </cell>
          <cell r="AK370">
            <v>0.40672131147540991</v>
          </cell>
          <cell r="AO370">
            <v>70</v>
          </cell>
          <cell r="AP370">
            <v>0.39552571428571426</v>
          </cell>
          <cell r="AQ370">
            <v>61</v>
          </cell>
          <cell r="AR370">
            <v>0.40672131147540991</v>
          </cell>
          <cell r="AS370">
            <v>0.12857142857142856</v>
          </cell>
        </row>
        <row r="371">
          <cell r="C371">
            <v>11085</v>
          </cell>
          <cell r="D371">
            <v>8809759231565</v>
          </cell>
          <cell r="E371" t="str">
            <v>Acc'y</v>
          </cell>
          <cell r="F371" t="str">
            <v>Tactical</v>
          </cell>
          <cell r="G371" t="str">
            <v>VN</v>
          </cell>
          <cell r="H371" t="str">
            <v>All</v>
          </cell>
          <cell r="I371" t="str">
            <v>S22</v>
          </cell>
          <cell r="J371" t="str">
            <v>A&amp;F</v>
          </cell>
          <cell r="K371" t="str">
            <v>O</v>
          </cell>
          <cell r="L371" t="str">
            <v>Tac. Field Table (Tac. Cot table )</v>
          </cell>
          <cell r="M371" t="str">
            <v>Military Olive</v>
          </cell>
          <cell r="N371" t="str">
            <v>X</v>
          </cell>
          <cell r="O371" t="str">
            <v>AT</v>
          </cell>
          <cell r="V371">
            <v>35.96</v>
          </cell>
          <cell r="W371">
            <v>0</v>
          </cell>
          <cell r="Y371">
            <v>0.23</v>
          </cell>
          <cell r="Z371">
            <v>36.19</v>
          </cell>
          <cell r="AA371">
            <v>39.1</v>
          </cell>
          <cell r="AC371">
            <v>42.0732</v>
          </cell>
          <cell r="AF371">
            <v>0.24</v>
          </cell>
          <cell r="AG371">
            <v>42.313200000000002</v>
          </cell>
          <cell r="AH371">
            <v>45.7</v>
          </cell>
          <cell r="AI371">
            <v>0.16879795396419439</v>
          </cell>
          <cell r="AJ371">
            <v>61</v>
          </cell>
          <cell r="AK371">
            <v>0.40672131147540991</v>
          </cell>
          <cell r="AO371">
            <v>70</v>
          </cell>
          <cell r="AP371">
            <v>0.39552571428571426</v>
          </cell>
          <cell r="AQ371">
            <v>61</v>
          </cell>
          <cell r="AR371">
            <v>0.40672131147540991</v>
          </cell>
          <cell r="AS371">
            <v>0.12857142857142856</v>
          </cell>
        </row>
        <row r="372">
          <cell r="C372">
            <v>11087</v>
          </cell>
          <cell r="D372">
            <v>8809759231589</v>
          </cell>
          <cell r="E372" t="str">
            <v>Acc'y</v>
          </cell>
          <cell r="F372" t="str">
            <v>Tactical</v>
          </cell>
          <cell r="G372" t="str">
            <v>VN</v>
          </cell>
          <cell r="H372" t="str">
            <v>-</v>
          </cell>
          <cell r="I372" t="str">
            <v>Drop</v>
          </cell>
          <cell r="J372" t="str">
            <v>A&amp;F</v>
          </cell>
          <cell r="K372" t="str">
            <v>O</v>
          </cell>
          <cell r="L372" t="str">
            <v>Tac. Folding Tote</v>
          </cell>
          <cell r="M372" t="str">
            <v>Black</v>
          </cell>
          <cell r="N372" t="str">
            <v>X</v>
          </cell>
          <cell r="O372" t="str">
            <v>AT</v>
          </cell>
          <cell r="V372">
            <v>25.08</v>
          </cell>
          <cell r="W372">
            <v>0</v>
          </cell>
          <cell r="Y372">
            <v>2.7E-2</v>
          </cell>
          <cell r="Z372">
            <v>25.106999999999999</v>
          </cell>
          <cell r="AA372">
            <v>27.1</v>
          </cell>
          <cell r="AC372">
            <v>29.343599999999995</v>
          </cell>
          <cell r="AF372">
            <v>0.24</v>
          </cell>
          <cell r="AG372">
            <v>29.583599999999993</v>
          </cell>
          <cell r="AH372">
            <v>32</v>
          </cell>
          <cell r="AI372">
            <v>0.18081180811808117</v>
          </cell>
          <cell r="AJ372">
            <v>47</v>
          </cell>
          <cell r="AK372">
            <v>0.46580851063829787</v>
          </cell>
          <cell r="AO372">
            <v>55</v>
          </cell>
          <cell r="AP372">
            <v>0.46211636363636377</v>
          </cell>
          <cell r="AQ372">
            <v>47</v>
          </cell>
          <cell r="AR372">
            <v>0.46580851063829787</v>
          </cell>
          <cell r="AS372">
            <v>0.1454545454545455</v>
          </cell>
        </row>
        <row r="373">
          <cell r="C373">
            <v>11090</v>
          </cell>
          <cell r="D373">
            <v>8809759231763</v>
          </cell>
          <cell r="E373" t="str">
            <v>Acc'y</v>
          </cell>
          <cell r="F373" t="str">
            <v>Tactical</v>
          </cell>
          <cell r="G373" t="str">
            <v>VN</v>
          </cell>
          <cell r="H373" t="str">
            <v>-</v>
          </cell>
          <cell r="I373" t="str">
            <v>Drop</v>
          </cell>
          <cell r="J373" t="str">
            <v>A&amp;F</v>
          </cell>
          <cell r="K373" t="str">
            <v>O</v>
          </cell>
          <cell r="L373" t="str">
            <v>Tac. Folding Tote</v>
          </cell>
          <cell r="M373" t="str">
            <v>Coyote Tan</v>
          </cell>
          <cell r="N373" t="str">
            <v>X</v>
          </cell>
          <cell r="O373" t="str">
            <v>AT</v>
          </cell>
          <cell r="V373">
            <v>25.18</v>
          </cell>
          <cell r="W373">
            <v>0</v>
          </cell>
          <cell r="Y373">
            <v>2.7E-2</v>
          </cell>
          <cell r="Z373">
            <v>25.207000000000001</v>
          </cell>
          <cell r="AA373">
            <v>27.2</v>
          </cell>
          <cell r="AC373">
            <v>29.460599999999999</v>
          </cell>
          <cell r="AF373">
            <v>0.24</v>
          </cell>
          <cell r="AG373">
            <v>29.700599999999998</v>
          </cell>
          <cell r="AH373">
            <v>32.1</v>
          </cell>
          <cell r="AI373">
            <v>0.18014705882352944</v>
          </cell>
          <cell r="AJ373">
            <v>47</v>
          </cell>
          <cell r="AK373">
            <v>0.46368085106382972</v>
          </cell>
          <cell r="AO373">
            <v>55</v>
          </cell>
          <cell r="AP373">
            <v>0.4599890909090909</v>
          </cell>
          <cell r="AQ373">
            <v>47</v>
          </cell>
          <cell r="AR373">
            <v>0.46368085106382972</v>
          </cell>
          <cell r="AS373">
            <v>0.1454545454545455</v>
          </cell>
        </row>
        <row r="374">
          <cell r="C374">
            <v>31233</v>
          </cell>
          <cell r="D374">
            <v>8809272091141</v>
          </cell>
          <cell r="E374" t="str">
            <v>Acc'y</v>
          </cell>
          <cell r="F374" t="str">
            <v>Tactical</v>
          </cell>
          <cell r="G374" t="str">
            <v>KR</v>
          </cell>
          <cell r="H374" t="str">
            <v>All</v>
          </cell>
          <cell r="I374" t="str">
            <v>S22</v>
          </cell>
          <cell r="J374" t="str">
            <v>A&amp;F</v>
          </cell>
          <cell r="K374" t="str">
            <v>O</v>
          </cell>
          <cell r="L374" t="str">
            <v>Solid Top</v>
          </cell>
          <cell r="M374" t="str">
            <v>Black</v>
          </cell>
          <cell r="N374" t="str">
            <v>x</v>
          </cell>
          <cell r="O374" t="str">
            <v>외주가공</v>
          </cell>
          <cell r="P374">
            <v>15.677</v>
          </cell>
          <cell r="Q374">
            <v>0</v>
          </cell>
          <cell r="R374">
            <v>0.96200000000000008</v>
          </cell>
          <cell r="S374">
            <v>16.638999999999999</v>
          </cell>
          <cell r="T374">
            <v>18</v>
          </cell>
          <cell r="U374">
            <v>18</v>
          </cell>
          <cell r="V374">
            <v>17.617000000000001</v>
          </cell>
          <cell r="W374">
            <v>0</v>
          </cell>
          <cell r="Y374">
            <v>0.96200000000000008</v>
          </cell>
          <cell r="Z374">
            <v>18.579000000000001</v>
          </cell>
          <cell r="AA374">
            <v>20.100000000000001</v>
          </cell>
          <cell r="AB374">
            <v>0.1166666666666667</v>
          </cell>
          <cell r="AC374">
            <v>20.301999999999996</v>
          </cell>
          <cell r="AF374">
            <v>1.1168</v>
          </cell>
          <cell r="AG374">
            <v>21.418799999999997</v>
          </cell>
          <cell r="AH374">
            <v>23.1</v>
          </cell>
          <cell r="AI374">
            <v>0.14925373134328357</v>
          </cell>
          <cell r="AJ374">
            <v>34.700000000000003</v>
          </cell>
          <cell r="AK374">
            <v>0.46458213256484149</v>
          </cell>
          <cell r="AL374">
            <v>32</v>
          </cell>
          <cell r="AM374">
            <v>0.48003125000000002</v>
          </cell>
          <cell r="AN374">
            <v>7.7809798270893404E-2</v>
          </cell>
          <cell r="AO374">
            <v>40</v>
          </cell>
          <cell r="AP374">
            <v>0.46453000000000011</v>
          </cell>
          <cell r="AQ374">
            <v>34.700000000000003</v>
          </cell>
          <cell r="AR374">
            <v>0.46458213256484149</v>
          </cell>
          <cell r="AS374">
            <v>0.13249999999999995</v>
          </cell>
        </row>
        <row r="375">
          <cell r="C375">
            <v>31240</v>
          </cell>
          <cell r="D375">
            <v>8809272099222</v>
          </cell>
          <cell r="E375" t="str">
            <v>Acc'y</v>
          </cell>
          <cell r="F375" t="str">
            <v>Tactical</v>
          </cell>
          <cell r="G375" t="str">
            <v>KR</v>
          </cell>
          <cell r="H375" t="str">
            <v>All</v>
          </cell>
          <cell r="I375" t="str">
            <v>S22</v>
          </cell>
          <cell r="J375" t="str">
            <v>A&amp;F</v>
          </cell>
          <cell r="K375" t="str">
            <v>O</v>
          </cell>
          <cell r="L375" t="str">
            <v>Solid Top</v>
          </cell>
          <cell r="M375" t="str">
            <v>Snow White</v>
          </cell>
          <cell r="N375" t="str">
            <v>x</v>
          </cell>
          <cell r="O375" t="str">
            <v>외주가공</v>
          </cell>
          <cell r="P375">
            <v>15.677</v>
          </cell>
          <cell r="Q375">
            <v>0</v>
          </cell>
          <cell r="R375">
            <v>0.96200000000000008</v>
          </cell>
          <cell r="S375">
            <v>16.638999999999999</v>
          </cell>
          <cell r="T375">
            <v>18</v>
          </cell>
          <cell r="U375">
            <v>18</v>
          </cell>
          <cell r="V375">
            <v>17.617000000000001</v>
          </cell>
          <cell r="W375">
            <v>0</v>
          </cell>
          <cell r="Y375">
            <v>0.96200000000000008</v>
          </cell>
          <cell r="Z375">
            <v>18.579000000000001</v>
          </cell>
          <cell r="AA375">
            <v>20.100000000000001</v>
          </cell>
          <cell r="AB375">
            <v>0.1166666666666667</v>
          </cell>
          <cell r="AC375">
            <v>20.301999999999996</v>
          </cell>
          <cell r="AF375">
            <v>1.1168</v>
          </cell>
          <cell r="AG375">
            <v>21.418799999999997</v>
          </cell>
          <cell r="AH375">
            <v>23.1</v>
          </cell>
          <cell r="AI375">
            <v>0.14925373134328357</v>
          </cell>
          <cell r="AJ375">
            <v>34.700000000000003</v>
          </cell>
          <cell r="AK375">
            <v>0.46458213256484149</v>
          </cell>
          <cell r="AL375">
            <v>32</v>
          </cell>
          <cell r="AM375">
            <v>0.48003125000000002</v>
          </cell>
          <cell r="AN375">
            <v>7.7809798270893404E-2</v>
          </cell>
          <cell r="AO375">
            <v>40</v>
          </cell>
          <cell r="AP375">
            <v>0.46453000000000011</v>
          </cell>
          <cell r="AQ375">
            <v>34.700000000000003</v>
          </cell>
          <cell r="AR375">
            <v>0.46458213256484149</v>
          </cell>
          <cell r="AS375">
            <v>0.13249999999999995</v>
          </cell>
        </row>
        <row r="376">
          <cell r="C376">
            <v>31237</v>
          </cell>
          <cell r="D376">
            <v>8809272099253</v>
          </cell>
          <cell r="E376" t="str">
            <v>Acc'y</v>
          </cell>
          <cell r="F376" t="str">
            <v>Tactical</v>
          </cell>
          <cell r="G376" t="str">
            <v>KR</v>
          </cell>
          <cell r="H376" t="str">
            <v>All</v>
          </cell>
          <cell r="I376" t="str">
            <v>S22</v>
          </cell>
          <cell r="J376" t="str">
            <v>A&amp;F</v>
          </cell>
          <cell r="K376" t="str">
            <v>O</v>
          </cell>
          <cell r="L376" t="str">
            <v>Solid Top</v>
          </cell>
          <cell r="M376" t="str">
            <v>Coyote Tan</v>
          </cell>
          <cell r="N376" t="str">
            <v>x</v>
          </cell>
          <cell r="O376" t="str">
            <v>외주가공</v>
          </cell>
          <cell r="P376">
            <v>15.677</v>
          </cell>
          <cell r="Q376">
            <v>0</v>
          </cell>
          <cell r="R376">
            <v>0.96200000000000008</v>
          </cell>
          <cell r="S376">
            <v>16.638999999999999</v>
          </cell>
          <cell r="T376">
            <v>18</v>
          </cell>
          <cell r="U376">
            <v>18</v>
          </cell>
          <cell r="V376">
            <v>17.617000000000001</v>
          </cell>
          <cell r="W376">
            <v>0</v>
          </cell>
          <cell r="Y376">
            <v>0.96200000000000008</v>
          </cell>
          <cell r="Z376">
            <v>18.579000000000001</v>
          </cell>
          <cell r="AA376">
            <v>20.100000000000001</v>
          </cell>
          <cell r="AB376">
            <v>0.1166666666666667</v>
          </cell>
          <cell r="AC376">
            <v>20.301999999999996</v>
          </cell>
          <cell r="AF376">
            <v>1.1168</v>
          </cell>
          <cell r="AG376">
            <v>21.418799999999997</v>
          </cell>
          <cell r="AH376">
            <v>23.1</v>
          </cell>
          <cell r="AI376">
            <v>0.14925373134328357</v>
          </cell>
          <cell r="AJ376">
            <v>34.700000000000003</v>
          </cell>
          <cell r="AK376">
            <v>0.46458213256484149</v>
          </cell>
          <cell r="AL376">
            <v>32</v>
          </cell>
          <cell r="AM376">
            <v>0.48003125000000002</v>
          </cell>
          <cell r="AN376">
            <v>7.7809798270893404E-2</v>
          </cell>
          <cell r="AO376">
            <v>40</v>
          </cell>
          <cell r="AP376">
            <v>0.46453000000000011</v>
          </cell>
          <cell r="AQ376">
            <v>34.700000000000003</v>
          </cell>
          <cell r="AR376">
            <v>0.46458213256484149</v>
          </cell>
          <cell r="AS376">
            <v>0.13249999999999995</v>
          </cell>
        </row>
        <row r="377">
          <cell r="C377">
            <v>15470</v>
          </cell>
          <cell r="D377">
            <v>8809759238045</v>
          </cell>
          <cell r="E377" t="str">
            <v>Carry</v>
          </cell>
          <cell r="F377" t="str">
            <v>Tactical</v>
          </cell>
          <cell r="G377" t="str">
            <v>VN</v>
          </cell>
          <cell r="H377" t="str">
            <v>A&amp;F</v>
          </cell>
          <cell r="I377" t="str">
            <v>S22</v>
          </cell>
          <cell r="J377" t="str">
            <v>A&amp;F</v>
          </cell>
          <cell r="K377" t="str">
            <v>O</v>
          </cell>
          <cell r="L377" t="str">
            <v>Tac. Field Office Cube</v>
          </cell>
          <cell r="M377" t="str">
            <v>Black</v>
          </cell>
          <cell r="AC377">
            <v>42.0732</v>
          </cell>
          <cell r="AD377">
            <v>47.28</v>
          </cell>
          <cell r="AE377">
            <v>0.13600000000000001</v>
          </cell>
          <cell r="AF377">
            <v>0.24</v>
          </cell>
          <cell r="AG377">
            <v>89.729199999999992</v>
          </cell>
          <cell r="AH377">
            <v>96.9</v>
          </cell>
          <cell r="AJ377">
            <v>124.5</v>
          </cell>
          <cell r="AO377">
            <v>129</v>
          </cell>
          <cell r="AP377">
            <v>0.30442480620155044</v>
          </cell>
          <cell r="AQ377">
            <v>124.5</v>
          </cell>
          <cell r="AS377">
            <v>3.4883720930232509E-2</v>
          </cell>
        </row>
        <row r="378">
          <cell r="C378">
            <v>15471</v>
          </cell>
          <cell r="D378">
            <v>8809759238052</v>
          </cell>
          <cell r="E378" t="str">
            <v>Carry</v>
          </cell>
          <cell r="F378" t="str">
            <v>Tactical</v>
          </cell>
          <cell r="G378" t="str">
            <v>VN</v>
          </cell>
          <cell r="H378" t="str">
            <v>A&amp;F</v>
          </cell>
          <cell r="I378" t="str">
            <v>S22</v>
          </cell>
          <cell r="J378" t="str">
            <v>A&amp;F</v>
          </cell>
          <cell r="K378" t="str">
            <v>O</v>
          </cell>
          <cell r="L378" t="str">
            <v>Tac. Field Office Cube</v>
          </cell>
          <cell r="M378" t="str">
            <v>Coyote Tan</v>
          </cell>
          <cell r="AC378">
            <v>42.0732</v>
          </cell>
          <cell r="AD378">
            <v>47.28</v>
          </cell>
          <cell r="AE378">
            <v>0.13600000000000001</v>
          </cell>
          <cell r="AF378">
            <v>0.24</v>
          </cell>
          <cell r="AG378">
            <v>89.729199999999992</v>
          </cell>
          <cell r="AH378">
            <v>96.9</v>
          </cell>
          <cell r="AJ378">
            <v>124.5</v>
          </cell>
          <cell r="AO378">
            <v>129</v>
          </cell>
          <cell r="AP378">
            <v>0.30442480620155044</v>
          </cell>
          <cell r="AQ378">
            <v>124.5</v>
          </cell>
          <cell r="AS378">
            <v>3.4883720930232509E-2</v>
          </cell>
        </row>
        <row r="379">
          <cell r="C379">
            <v>15474</v>
          </cell>
          <cell r="D379">
            <v>8809759238083</v>
          </cell>
          <cell r="E379" t="str">
            <v>Carry</v>
          </cell>
          <cell r="F379" t="str">
            <v>Tactical</v>
          </cell>
          <cell r="G379" t="str">
            <v>VN</v>
          </cell>
          <cell r="H379" t="str">
            <v>A&amp;F</v>
          </cell>
          <cell r="I379" t="str">
            <v>S22</v>
          </cell>
          <cell r="J379" t="str">
            <v>A&amp;F</v>
          </cell>
          <cell r="K379" t="str">
            <v>O</v>
          </cell>
          <cell r="L379" t="str">
            <v>Tac. Field Office Cube</v>
          </cell>
          <cell r="M379" t="str">
            <v>Multicam</v>
          </cell>
          <cell r="AC379">
            <v>55.440000000000005</v>
          </cell>
          <cell r="AD379">
            <v>47.28</v>
          </cell>
          <cell r="AE379">
            <v>0.13600000000000001</v>
          </cell>
          <cell r="AF379">
            <v>0.24</v>
          </cell>
          <cell r="AG379">
            <v>103.09599999999999</v>
          </cell>
          <cell r="AH379">
            <v>111.3</v>
          </cell>
          <cell r="AJ379">
            <v>157.30000000000001</v>
          </cell>
          <cell r="AO379">
            <v>148</v>
          </cell>
          <cell r="AP379">
            <v>0.3034054054054055</v>
          </cell>
          <cell r="AQ379">
            <v>157.30000000000001</v>
          </cell>
          <cell r="AS379">
            <v>-6.2837837837837807E-2</v>
          </cell>
        </row>
        <row r="380">
          <cell r="C380">
            <v>15473</v>
          </cell>
          <cell r="D380">
            <v>8809759238076</v>
          </cell>
          <cell r="E380" t="str">
            <v>Carry</v>
          </cell>
          <cell r="F380" t="str">
            <v>Tactical</v>
          </cell>
          <cell r="G380" t="str">
            <v>VN</v>
          </cell>
          <cell r="H380" t="str">
            <v>A&amp;F</v>
          </cell>
          <cell r="I380" t="str">
            <v>S22</v>
          </cell>
          <cell r="J380" t="str">
            <v>A&amp;F</v>
          </cell>
          <cell r="K380" t="str">
            <v>O</v>
          </cell>
          <cell r="L380" t="str">
            <v>Tac. Field Office Cube</v>
          </cell>
          <cell r="M380" t="str">
            <v>Military Olive</v>
          </cell>
          <cell r="AC380">
            <v>42.0732</v>
          </cell>
          <cell r="AD380">
            <v>47.28</v>
          </cell>
          <cell r="AE380">
            <v>0.13600000000000001</v>
          </cell>
          <cell r="AF380">
            <v>0.24</v>
          </cell>
          <cell r="AG380">
            <v>89.729199999999992</v>
          </cell>
          <cell r="AH380">
            <v>96.9</v>
          </cell>
          <cell r="AJ380">
            <v>124.5</v>
          </cell>
          <cell r="AO380">
            <v>129</v>
          </cell>
          <cell r="AP380">
            <v>0.30442480620155044</v>
          </cell>
          <cell r="AQ380">
            <v>124.5</v>
          </cell>
          <cell r="AS380">
            <v>3.4883720930232509E-2</v>
          </cell>
        </row>
        <row r="381">
          <cell r="C381">
            <v>12512</v>
          </cell>
          <cell r="D381">
            <v>8809759238274</v>
          </cell>
          <cell r="E381" t="str">
            <v>Comfort</v>
          </cell>
          <cell r="F381" t="str">
            <v>Tactical</v>
          </cell>
          <cell r="G381" t="str">
            <v>CN</v>
          </cell>
          <cell r="H381" t="str">
            <v>A&amp;F</v>
          </cell>
          <cell r="I381" t="str">
            <v>S22</v>
          </cell>
          <cell r="J381" t="str">
            <v>A&amp;F</v>
          </cell>
          <cell r="K381" t="str">
            <v>O</v>
          </cell>
          <cell r="L381" t="str">
            <v>Tac. Field Cover for C0/C1/Swivel/Ground/C0L</v>
          </cell>
          <cell r="M381" t="str">
            <v>Black / Foliage Green</v>
          </cell>
          <cell r="AC381">
            <v>14.812199999999999</v>
          </cell>
          <cell r="AF381">
            <v>0.224</v>
          </cell>
          <cell r="AG381">
            <v>15.036199999999999</v>
          </cell>
          <cell r="AH381">
            <v>16.2</v>
          </cell>
          <cell r="AJ381">
            <v>20.9</v>
          </cell>
          <cell r="AO381">
            <v>21.5</v>
          </cell>
          <cell r="AP381">
            <v>0.30064186046511632</v>
          </cell>
          <cell r="AQ381">
            <v>20.9</v>
          </cell>
          <cell r="AS381">
            <v>2.7906976744186074E-2</v>
          </cell>
        </row>
        <row r="382">
          <cell r="C382">
            <v>12513</v>
          </cell>
          <cell r="D382">
            <v>8809759238281</v>
          </cell>
          <cell r="E382" t="str">
            <v>Comfort</v>
          </cell>
          <cell r="F382" t="str">
            <v>Tactical</v>
          </cell>
          <cell r="G382" t="str">
            <v>CN</v>
          </cell>
          <cell r="H382" t="str">
            <v>A&amp;F</v>
          </cell>
          <cell r="I382" t="str">
            <v>S22</v>
          </cell>
          <cell r="J382" t="str">
            <v>A&amp;F</v>
          </cell>
          <cell r="K382" t="str">
            <v>O</v>
          </cell>
          <cell r="L382" t="str">
            <v>Tac. Field Cover for C0/C1/Swivel/Ground/C0L</v>
          </cell>
          <cell r="M382" t="str">
            <v xml:space="preserve"> Coyote Tan / Military Olive</v>
          </cell>
          <cell r="AC382">
            <v>14.812199999999999</v>
          </cell>
          <cell r="AF382">
            <v>0.224</v>
          </cell>
          <cell r="AG382">
            <v>15.036199999999999</v>
          </cell>
          <cell r="AH382">
            <v>16.2</v>
          </cell>
          <cell r="AJ382">
            <v>20.9</v>
          </cell>
          <cell r="AO382">
            <v>21.5</v>
          </cell>
          <cell r="AP382">
            <v>0.30064186046511632</v>
          </cell>
          <cell r="AQ382">
            <v>20.9</v>
          </cell>
          <cell r="AS382">
            <v>2.7906976744186074E-2</v>
          </cell>
        </row>
        <row r="383">
          <cell r="C383">
            <v>12514</v>
          </cell>
          <cell r="D383">
            <v>8809759238298</v>
          </cell>
          <cell r="E383" t="str">
            <v>Comfort</v>
          </cell>
          <cell r="F383" t="str">
            <v>Tactical</v>
          </cell>
          <cell r="G383" t="str">
            <v>CN</v>
          </cell>
          <cell r="H383" t="str">
            <v>A&amp;F</v>
          </cell>
          <cell r="I383" t="str">
            <v>S22</v>
          </cell>
          <cell r="J383" t="str">
            <v>A&amp;F</v>
          </cell>
          <cell r="K383" t="str">
            <v>O</v>
          </cell>
          <cell r="L383" t="str">
            <v>Tac. Field Cover for C0/C1/Swivel/Ground/C0L</v>
          </cell>
          <cell r="M383" t="str">
            <v>Duck Camo / Orange</v>
          </cell>
          <cell r="AC383">
            <v>14.812199999999999</v>
          </cell>
          <cell r="AF383">
            <v>0.224</v>
          </cell>
          <cell r="AG383">
            <v>15.036199999999999</v>
          </cell>
          <cell r="AH383">
            <v>16.2</v>
          </cell>
          <cell r="AJ383">
            <v>20.9</v>
          </cell>
          <cell r="AO383">
            <v>21.5</v>
          </cell>
          <cell r="AP383">
            <v>0.30064186046511632</v>
          </cell>
          <cell r="AQ383">
            <v>20.9</v>
          </cell>
          <cell r="AS383">
            <v>2.7906976744186074E-2</v>
          </cell>
        </row>
        <row r="384">
          <cell r="C384">
            <v>12515</v>
          </cell>
          <cell r="D384">
            <v>8809759238304</v>
          </cell>
          <cell r="E384" t="str">
            <v>Comfort</v>
          </cell>
          <cell r="F384" t="str">
            <v>Tactical</v>
          </cell>
          <cell r="G384" t="str">
            <v>CN</v>
          </cell>
          <cell r="H384" t="str">
            <v>A&amp;F</v>
          </cell>
          <cell r="I384" t="str">
            <v>S22</v>
          </cell>
          <cell r="J384" t="str">
            <v>A&amp;F</v>
          </cell>
          <cell r="K384" t="str">
            <v>O</v>
          </cell>
          <cell r="L384" t="str">
            <v>Tac. Field Cover for Chair Two</v>
          </cell>
          <cell r="M384" t="str">
            <v>Black / Foliage Green</v>
          </cell>
          <cell r="AC384">
            <v>16.3917</v>
          </cell>
          <cell r="AF384">
            <v>0.224</v>
          </cell>
          <cell r="AG384">
            <v>16.6157</v>
          </cell>
          <cell r="AH384">
            <v>17.899999999999999</v>
          </cell>
          <cell r="AJ384">
            <v>23.1</v>
          </cell>
          <cell r="AO384">
            <v>24</v>
          </cell>
          <cell r="AP384">
            <v>0.30767916666666661</v>
          </cell>
          <cell r="AQ384">
            <v>23.1</v>
          </cell>
          <cell r="AS384">
            <v>3.7499999999999978E-2</v>
          </cell>
        </row>
        <row r="385">
          <cell r="C385">
            <v>12516</v>
          </cell>
          <cell r="D385">
            <v>8809759238311</v>
          </cell>
          <cell r="E385" t="str">
            <v>Comfort</v>
          </cell>
          <cell r="F385" t="str">
            <v>Tactical</v>
          </cell>
          <cell r="G385" t="str">
            <v>CN</v>
          </cell>
          <cell r="H385" t="str">
            <v>A&amp;F</v>
          </cell>
          <cell r="I385" t="str">
            <v>S22</v>
          </cell>
          <cell r="J385" t="str">
            <v>A&amp;F</v>
          </cell>
          <cell r="K385" t="str">
            <v>O</v>
          </cell>
          <cell r="L385" t="str">
            <v>Tac. Field Cover for Chair Two</v>
          </cell>
          <cell r="M385" t="str">
            <v xml:space="preserve"> Coyote Tan / Military Olive</v>
          </cell>
          <cell r="AC385">
            <v>16.3917</v>
          </cell>
          <cell r="AF385">
            <v>0.224</v>
          </cell>
          <cell r="AG385">
            <v>16.6157</v>
          </cell>
          <cell r="AH385">
            <v>17.899999999999999</v>
          </cell>
          <cell r="AJ385">
            <v>23.1</v>
          </cell>
          <cell r="AO385">
            <v>24</v>
          </cell>
          <cell r="AP385">
            <v>0.30767916666666661</v>
          </cell>
          <cell r="AQ385">
            <v>23.1</v>
          </cell>
          <cell r="AS385">
            <v>3.7499999999999978E-2</v>
          </cell>
        </row>
        <row r="386">
          <cell r="C386">
            <v>12517</v>
          </cell>
          <cell r="D386">
            <v>8809759238328</v>
          </cell>
          <cell r="E386" t="str">
            <v>Comfort</v>
          </cell>
          <cell r="F386" t="str">
            <v>Tactical</v>
          </cell>
          <cell r="G386" t="str">
            <v>CN</v>
          </cell>
          <cell r="H386" t="str">
            <v>A&amp;F</v>
          </cell>
          <cell r="I386" t="str">
            <v>S22</v>
          </cell>
          <cell r="J386" t="str">
            <v>A&amp;F</v>
          </cell>
          <cell r="K386" t="str">
            <v>O</v>
          </cell>
          <cell r="L386" t="str">
            <v>Tac. Field Cover for Chair Two</v>
          </cell>
          <cell r="M386" t="str">
            <v>Duck Camo / Orange</v>
          </cell>
          <cell r="AC386">
            <v>16.3917</v>
          </cell>
          <cell r="AF386">
            <v>0.224</v>
          </cell>
          <cell r="AG386">
            <v>16.6157</v>
          </cell>
          <cell r="AH386">
            <v>17.899999999999999</v>
          </cell>
          <cell r="AJ386">
            <v>23.1</v>
          </cell>
          <cell r="AO386">
            <v>24</v>
          </cell>
          <cell r="AP386">
            <v>0.30767916666666661</v>
          </cell>
          <cell r="AQ386">
            <v>23.1</v>
          </cell>
          <cell r="AS386">
            <v>3.7499999999999978E-2</v>
          </cell>
        </row>
        <row r="387">
          <cell r="C387">
            <v>12518</v>
          </cell>
          <cell r="D387">
            <v>8809759238335</v>
          </cell>
          <cell r="E387" t="str">
            <v>Comfort</v>
          </cell>
          <cell r="F387" t="str">
            <v>Tactical</v>
          </cell>
          <cell r="G387" t="str">
            <v>CN</v>
          </cell>
          <cell r="H387" t="str">
            <v>A&amp;F</v>
          </cell>
          <cell r="I387" t="str">
            <v>S22</v>
          </cell>
          <cell r="J387" t="str">
            <v>A&amp;F</v>
          </cell>
          <cell r="K387" t="str">
            <v>O</v>
          </cell>
          <cell r="L387" t="str">
            <v>Tac. Field Cover for Sunset Chair</v>
          </cell>
          <cell r="M387" t="str">
            <v>Black / Foliage Green</v>
          </cell>
          <cell r="AC387">
            <v>17.081999999999997</v>
          </cell>
          <cell r="AF387">
            <v>0.224</v>
          </cell>
          <cell r="AG387">
            <v>17.305999999999997</v>
          </cell>
          <cell r="AH387">
            <v>18.7</v>
          </cell>
          <cell r="AJ387">
            <v>24.1</v>
          </cell>
          <cell r="AO387">
            <v>25</v>
          </cell>
          <cell r="AP387">
            <v>0.30776000000000014</v>
          </cell>
          <cell r="AQ387">
            <v>24.1</v>
          </cell>
          <cell r="AS387">
            <v>3.5999999999999921E-2</v>
          </cell>
        </row>
        <row r="388">
          <cell r="C388">
            <v>12519</v>
          </cell>
          <cell r="D388">
            <v>8809759238342</v>
          </cell>
          <cell r="E388" t="str">
            <v>Comfort</v>
          </cell>
          <cell r="F388" t="str">
            <v>Tactical</v>
          </cell>
          <cell r="G388" t="str">
            <v>CN</v>
          </cell>
          <cell r="H388" t="str">
            <v>A&amp;F</v>
          </cell>
          <cell r="I388" t="str">
            <v>S22</v>
          </cell>
          <cell r="J388" t="str">
            <v>A&amp;F</v>
          </cell>
          <cell r="K388" t="str">
            <v>O</v>
          </cell>
          <cell r="L388" t="str">
            <v>Tac. Field Cover for Sunset Chair</v>
          </cell>
          <cell r="M388" t="str">
            <v xml:space="preserve"> Coyote Tan / Military Olive</v>
          </cell>
          <cell r="AC388">
            <v>17.081999999999997</v>
          </cell>
          <cell r="AF388">
            <v>0.224</v>
          </cell>
          <cell r="AG388">
            <v>17.305999999999997</v>
          </cell>
          <cell r="AH388">
            <v>18.7</v>
          </cell>
          <cell r="AJ388">
            <v>24.1</v>
          </cell>
          <cell r="AO388">
            <v>25</v>
          </cell>
          <cell r="AP388">
            <v>0.30776000000000014</v>
          </cell>
          <cell r="AQ388">
            <v>24.1</v>
          </cell>
          <cell r="AS388">
            <v>3.5999999999999921E-2</v>
          </cell>
        </row>
        <row r="389">
          <cell r="C389">
            <v>12520</v>
          </cell>
          <cell r="D389">
            <v>8809759238359</v>
          </cell>
          <cell r="E389" t="str">
            <v>Comfort</v>
          </cell>
          <cell r="F389" t="str">
            <v>Tactical</v>
          </cell>
          <cell r="G389" t="str">
            <v>CN</v>
          </cell>
          <cell r="H389" t="str">
            <v>A&amp;F</v>
          </cell>
          <cell r="I389" t="str">
            <v>S22</v>
          </cell>
          <cell r="J389" t="str">
            <v>A&amp;F</v>
          </cell>
          <cell r="K389" t="str">
            <v>O</v>
          </cell>
          <cell r="L389" t="str">
            <v>Tac. Field Cover for Sunset Chair</v>
          </cell>
          <cell r="M389" t="str">
            <v>Duck Camo / Orange</v>
          </cell>
          <cell r="AC389">
            <v>17.081999999999997</v>
          </cell>
          <cell r="AF389">
            <v>0.224</v>
          </cell>
          <cell r="AG389">
            <v>17.305999999999997</v>
          </cell>
          <cell r="AH389">
            <v>18.7</v>
          </cell>
          <cell r="AJ389">
            <v>24.1</v>
          </cell>
          <cell r="AO389">
            <v>25</v>
          </cell>
          <cell r="AP389">
            <v>0.30776000000000014</v>
          </cell>
          <cell r="AQ389">
            <v>24.1</v>
          </cell>
          <cell r="AS389">
            <v>3.5999999999999921E-2</v>
          </cell>
        </row>
        <row r="390">
          <cell r="C390">
            <v>12531</v>
          </cell>
          <cell r="D390">
            <v>8809759238366</v>
          </cell>
          <cell r="E390" t="str">
            <v>Comfort</v>
          </cell>
          <cell r="F390" t="str">
            <v>Tactical</v>
          </cell>
          <cell r="G390" t="str">
            <v>CN</v>
          </cell>
          <cell r="H390" t="str">
            <v>A&amp;F</v>
          </cell>
          <cell r="I390" t="str">
            <v>S22</v>
          </cell>
          <cell r="J390" t="str">
            <v>A&amp;F</v>
          </cell>
          <cell r="K390" t="str">
            <v>O</v>
          </cell>
          <cell r="L390" t="str">
            <v>Tac. Field Cover for Cot One, Lite Cot, high Cot</v>
          </cell>
          <cell r="M390" t="str">
            <v>Black / Foliage Green</v>
          </cell>
          <cell r="AC390">
            <v>24.8157</v>
          </cell>
          <cell r="AF390">
            <v>0.224</v>
          </cell>
          <cell r="AG390">
            <v>25.0397</v>
          </cell>
          <cell r="AH390">
            <v>27</v>
          </cell>
          <cell r="AJ390">
            <v>34.1</v>
          </cell>
          <cell r="AO390">
            <v>36</v>
          </cell>
          <cell r="AP390">
            <v>0.30445277777777779</v>
          </cell>
          <cell r="AQ390">
            <v>34.1</v>
          </cell>
          <cell r="AS390">
            <v>5.2777777777777701E-2</v>
          </cell>
        </row>
        <row r="391">
          <cell r="C391">
            <v>12532</v>
          </cell>
          <cell r="D391">
            <v>8809759238373</v>
          </cell>
          <cell r="E391" t="str">
            <v>Comfort</v>
          </cell>
          <cell r="F391" t="str">
            <v>Tactical</v>
          </cell>
          <cell r="G391" t="str">
            <v>CN</v>
          </cell>
          <cell r="H391" t="str">
            <v>A&amp;F</v>
          </cell>
          <cell r="I391" t="str">
            <v>S22</v>
          </cell>
          <cell r="J391" t="str">
            <v>A&amp;F</v>
          </cell>
          <cell r="K391" t="str">
            <v>O</v>
          </cell>
          <cell r="L391" t="str">
            <v>Tac. Field Cover for Cot One, Lite Cot, high Cot</v>
          </cell>
          <cell r="M391" t="str">
            <v xml:space="preserve"> Coyote Tan / Military Olive</v>
          </cell>
          <cell r="AC391">
            <v>24.8157</v>
          </cell>
          <cell r="AF391">
            <v>0.224</v>
          </cell>
          <cell r="AG391">
            <v>25.0397</v>
          </cell>
          <cell r="AH391">
            <v>27</v>
          </cell>
          <cell r="AJ391">
            <v>34.1</v>
          </cell>
          <cell r="AO391">
            <v>36</v>
          </cell>
          <cell r="AP391">
            <v>0.30445277777777779</v>
          </cell>
          <cell r="AQ391">
            <v>34.1</v>
          </cell>
          <cell r="AS391">
            <v>5.2777777777777701E-2</v>
          </cell>
        </row>
        <row r="392">
          <cell r="C392">
            <v>12533</v>
          </cell>
          <cell r="D392">
            <v>8809759238380</v>
          </cell>
          <cell r="E392" t="str">
            <v>Comfort</v>
          </cell>
          <cell r="F392" t="str">
            <v>Tactical</v>
          </cell>
          <cell r="G392" t="str">
            <v>CN</v>
          </cell>
          <cell r="H392" t="str">
            <v>A&amp;F</v>
          </cell>
          <cell r="I392" t="str">
            <v>S22</v>
          </cell>
          <cell r="J392" t="str">
            <v>A&amp;F</v>
          </cell>
          <cell r="K392" t="str">
            <v>O</v>
          </cell>
          <cell r="L392" t="str">
            <v>Tac. Field Cover for Cot One, Lite Cot, high Cot</v>
          </cell>
          <cell r="M392" t="str">
            <v>Duck Camo / Orange</v>
          </cell>
          <cell r="AC392">
            <v>24.8157</v>
          </cell>
          <cell r="AF392">
            <v>0.224</v>
          </cell>
          <cell r="AG392">
            <v>25.0397</v>
          </cell>
          <cell r="AH392">
            <v>27</v>
          </cell>
          <cell r="AJ392">
            <v>34.1</v>
          </cell>
          <cell r="AO392">
            <v>36</v>
          </cell>
          <cell r="AP392">
            <v>0.30445277777777779</v>
          </cell>
          <cell r="AQ392">
            <v>34.1</v>
          </cell>
          <cell r="AS392">
            <v>5.2777777777777701E-2</v>
          </cell>
        </row>
        <row r="393">
          <cell r="C393">
            <v>91492</v>
          </cell>
          <cell r="D393">
            <v>8809272094425</v>
          </cell>
          <cell r="E393" t="str">
            <v>Acc'y</v>
          </cell>
          <cell r="F393" t="str">
            <v>Tactical</v>
          </cell>
          <cell r="G393" t="str">
            <v>KR</v>
          </cell>
          <cell r="H393" t="str">
            <v>A&amp;F</v>
          </cell>
          <cell r="I393" t="str">
            <v>S22</v>
          </cell>
          <cell r="J393" t="str">
            <v>A&amp;F</v>
          </cell>
          <cell r="K393" t="str">
            <v>O</v>
          </cell>
          <cell r="L393" t="str">
            <v>Tactical Silicon Patch</v>
          </cell>
          <cell r="M393" t="str">
            <v>Lumi</v>
          </cell>
          <cell r="N393" t="str">
            <v>x</v>
          </cell>
          <cell r="O393" t="str">
            <v>외주가공</v>
          </cell>
          <cell r="P393">
            <v>1.1499999999999999</v>
          </cell>
          <cell r="Q393">
            <v>0</v>
          </cell>
          <cell r="R393">
            <v>5.9000000000000004E-2</v>
          </cell>
          <cell r="S393">
            <v>1.2089999999999999</v>
          </cell>
          <cell r="T393">
            <v>1.3</v>
          </cell>
          <cell r="U393">
            <v>1.3</v>
          </cell>
          <cell r="V393">
            <v>1.1499999999999999</v>
          </cell>
          <cell r="W393">
            <v>0</v>
          </cell>
          <cell r="Y393">
            <v>5.9000000000000004E-2</v>
          </cell>
          <cell r="Z393">
            <v>1.2089999999999999</v>
          </cell>
          <cell r="AA393">
            <v>1.3</v>
          </cell>
          <cell r="AB393">
            <v>0</v>
          </cell>
          <cell r="AC393">
            <v>1.107</v>
          </cell>
          <cell r="AF393">
            <v>0.14680000000000001</v>
          </cell>
          <cell r="AG393">
            <v>1.2538</v>
          </cell>
          <cell r="AH393">
            <v>1.4</v>
          </cell>
          <cell r="AI393">
            <v>7.6923076923076872E-2</v>
          </cell>
          <cell r="AJ393">
            <v>2.1</v>
          </cell>
          <cell r="AK393">
            <v>0.42428571428571438</v>
          </cell>
          <cell r="AL393">
            <v>2.1</v>
          </cell>
          <cell r="AM393">
            <v>0.42428571428571438</v>
          </cell>
          <cell r="AN393">
            <v>0</v>
          </cell>
          <cell r="AO393">
            <v>2.5</v>
          </cell>
          <cell r="AP393">
            <v>0.49848000000000003</v>
          </cell>
          <cell r="AQ393">
            <v>2.1</v>
          </cell>
          <cell r="AR393">
            <v>0.42428571428571438</v>
          </cell>
          <cell r="AS393">
            <v>0.15999999999999992</v>
          </cell>
        </row>
        <row r="394">
          <cell r="C394">
            <v>91493</v>
          </cell>
          <cell r="D394">
            <v>8809272094432</v>
          </cell>
          <cell r="E394" t="str">
            <v>Acc'y</v>
          </cell>
          <cell r="F394" t="str">
            <v>Tactical</v>
          </cell>
          <cell r="G394" t="str">
            <v>KR</v>
          </cell>
          <cell r="H394" t="str">
            <v>A&amp;F</v>
          </cell>
          <cell r="I394" t="str">
            <v>S22</v>
          </cell>
          <cell r="J394" t="str">
            <v>A&amp;F</v>
          </cell>
          <cell r="K394" t="str">
            <v>O</v>
          </cell>
          <cell r="L394" t="str">
            <v>Tactical Silicon Patch</v>
          </cell>
          <cell r="M394" t="str">
            <v>Coyote tan</v>
          </cell>
          <cell r="N394" t="str">
            <v>x</v>
          </cell>
          <cell r="O394" t="str">
            <v>외주가공</v>
          </cell>
          <cell r="P394">
            <v>1.1000000000000001</v>
          </cell>
          <cell r="Q394">
            <v>0</v>
          </cell>
          <cell r="R394">
            <v>5.9000000000000004E-2</v>
          </cell>
          <cell r="S394">
            <v>1.159</v>
          </cell>
          <cell r="T394">
            <v>1.3</v>
          </cell>
          <cell r="U394">
            <v>1.3</v>
          </cell>
          <cell r="V394">
            <v>1.1000000000000001</v>
          </cell>
          <cell r="W394">
            <v>0</v>
          </cell>
          <cell r="Y394">
            <v>5.9000000000000004E-2</v>
          </cell>
          <cell r="Z394">
            <v>1.159</v>
          </cell>
          <cell r="AA394">
            <v>1.3</v>
          </cell>
          <cell r="AB394">
            <v>0</v>
          </cell>
          <cell r="AC394">
            <v>1.0470000000000002</v>
          </cell>
          <cell r="AF394">
            <v>0.11600000000000001</v>
          </cell>
          <cell r="AG394">
            <v>1.1630000000000003</v>
          </cell>
          <cell r="AH394">
            <v>1.3</v>
          </cell>
          <cell r="AI394">
            <v>0</v>
          </cell>
          <cell r="AJ394">
            <v>1.9</v>
          </cell>
          <cell r="AK394">
            <v>0.3899999999999999</v>
          </cell>
          <cell r="AL394">
            <v>1.9</v>
          </cell>
          <cell r="AM394">
            <v>0.3899999999999999</v>
          </cell>
          <cell r="AN394">
            <v>0</v>
          </cell>
          <cell r="AO394">
            <v>2.5</v>
          </cell>
          <cell r="AP394">
            <v>0.53479999999999994</v>
          </cell>
          <cell r="AQ394">
            <v>1.9</v>
          </cell>
          <cell r="AR394">
            <v>0.3899999999999999</v>
          </cell>
          <cell r="AS394">
            <v>0.24</v>
          </cell>
        </row>
        <row r="395">
          <cell r="C395">
            <v>12834</v>
          </cell>
          <cell r="D395">
            <v>8809759238250</v>
          </cell>
          <cell r="E395" t="str">
            <v>Acc'y</v>
          </cell>
          <cell r="F395" t="str">
            <v>Tactical</v>
          </cell>
          <cell r="G395" t="str">
            <v>VN</v>
          </cell>
          <cell r="H395" t="str">
            <v>A&amp;F</v>
          </cell>
          <cell r="I395" t="str">
            <v>S22</v>
          </cell>
          <cell r="J395" t="str">
            <v>A&amp;F</v>
          </cell>
          <cell r="K395" t="str">
            <v>O</v>
          </cell>
          <cell r="L395" t="str">
            <v>Tac. Field Duffle 60</v>
          </cell>
          <cell r="M395" t="str">
            <v>Black</v>
          </cell>
          <cell r="AC395">
            <v>29.378699999999998</v>
          </cell>
          <cell r="AF395">
            <v>0.24</v>
          </cell>
          <cell r="AG395">
            <v>29.618699999999997</v>
          </cell>
          <cell r="AH395">
            <v>32</v>
          </cell>
          <cell r="AJ395">
            <v>51.1</v>
          </cell>
          <cell r="AO395">
            <v>46</v>
          </cell>
          <cell r="AP395">
            <v>0.35611521739130436</v>
          </cell>
        </row>
        <row r="396">
          <cell r="C396">
            <v>12835</v>
          </cell>
          <cell r="D396">
            <v>8809759238267</v>
          </cell>
          <cell r="E396" t="str">
            <v>Acc'y</v>
          </cell>
          <cell r="F396" t="str">
            <v>Tactical</v>
          </cell>
          <cell r="G396" t="str">
            <v>VN</v>
          </cell>
          <cell r="H396" t="str">
            <v>A&amp;F</v>
          </cell>
          <cell r="I396" t="str">
            <v>S22</v>
          </cell>
          <cell r="J396" t="str">
            <v>A&amp;F</v>
          </cell>
          <cell r="K396" t="str">
            <v>O</v>
          </cell>
          <cell r="L396" t="str">
            <v>Tac. Field Duffle 60</v>
          </cell>
          <cell r="M396" t="str">
            <v>Coyote Tan</v>
          </cell>
          <cell r="AC396">
            <v>29.378699999999998</v>
          </cell>
          <cell r="AF396">
            <v>0.24</v>
          </cell>
          <cell r="AG396">
            <v>29.618699999999997</v>
          </cell>
          <cell r="AH396">
            <v>32</v>
          </cell>
          <cell r="AJ396">
            <v>51.1</v>
          </cell>
          <cell r="AO396">
            <v>46</v>
          </cell>
          <cell r="AP396">
            <v>0.35611521739130436</v>
          </cell>
        </row>
        <row r="397">
          <cell r="C397">
            <v>13415</v>
          </cell>
          <cell r="D397">
            <v>8809759238090</v>
          </cell>
          <cell r="E397" t="str">
            <v>Acc'y</v>
          </cell>
          <cell r="F397" t="str">
            <v>Tactical</v>
          </cell>
          <cell r="G397" t="str">
            <v>VN</v>
          </cell>
          <cell r="H397" t="str">
            <v>A&amp;F</v>
          </cell>
          <cell r="I397" t="str">
            <v>S22</v>
          </cell>
          <cell r="J397" t="str">
            <v>A&amp;F</v>
          </cell>
          <cell r="K397" t="str">
            <v>O</v>
          </cell>
          <cell r="L397" t="str">
            <v xml:space="preserve">Tac. Side Storage Tall S </v>
          </cell>
          <cell r="M397" t="str">
            <v>Black</v>
          </cell>
          <cell r="AC397">
            <v>12.881699999999999</v>
          </cell>
          <cell r="AF397">
            <v>0.24</v>
          </cell>
          <cell r="AG397">
            <v>13.121699999999999</v>
          </cell>
          <cell r="AH397">
            <v>14.2</v>
          </cell>
          <cell r="AJ397">
            <v>22.2</v>
          </cell>
          <cell r="AO397">
            <v>20.5</v>
          </cell>
          <cell r="AP397">
            <v>0.35991707317073174</v>
          </cell>
        </row>
        <row r="398">
          <cell r="C398">
            <v>13416</v>
          </cell>
          <cell r="D398">
            <v>8809759238106</v>
          </cell>
          <cell r="E398" t="str">
            <v>Acc'y</v>
          </cell>
          <cell r="F398" t="str">
            <v>Tactical</v>
          </cell>
          <cell r="G398" t="str">
            <v>VN</v>
          </cell>
          <cell r="H398" t="str">
            <v>A&amp;F</v>
          </cell>
          <cell r="I398" t="str">
            <v>S22</v>
          </cell>
          <cell r="J398" t="str">
            <v>A&amp;F</v>
          </cell>
          <cell r="K398" t="str">
            <v>O</v>
          </cell>
          <cell r="L398" t="str">
            <v xml:space="preserve">Tac. Side Storage Tall S </v>
          </cell>
          <cell r="M398" t="str">
            <v>Coyote Tan</v>
          </cell>
          <cell r="AC398">
            <v>12.881699999999999</v>
          </cell>
          <cell r="AF398">
            <v>0.24</v>
          </cell>
          <cell r="AG398">
            <v>13.121699999999999</v>
          </cell>
          <cell r="AH398">
            <v>14.2</v>
          </cell>
          <cell r="AJ398">
            <v>22.2</v>
          </cell>
          <cell r="AO398">
            <v>20.5</v>
          </cell>
          <cell r="AP398">
            <v>0.35991707317073174</v>
          </cell>
        </row>
        <row r="399">
          <cell r="C399">
            <v>13418</v>
          </cell>
          <cell r="D399">
            <v>8809759238120</v>
          </cell>
          <cell r="E399" t="str">
            <v>Acc'y</v>
          </cell>
          <cell r="F399" t="str">
            <v>Tactical</v>
          </cell>
          <cell r="G399" t="str">
            <v>VN</v>
          </cell>
          <cell r="H399" t="str">
            <v>A&amp;F</v>
          </cell>
          <cell r="I399" t="str">
            <v>S22</v>
          </cell>
          <cell r="J399" t="str">
            <v>A&amp;F</v>
          </cell>
          <cell r="K399" t="str">
            <v>O</v>
          </cell>
          <cell r="L399" t="str">
            <v xml:space="preserve">Tac. Side Storage Tall S </v>
          </cell>
          <cell r="M399" t="str">
            <v>Military Olive</v>
          </cell>
          <cell r="AC399">
            <v>12.881699999999999</v>
          </cell>
          <cell r="AF399">
            <v>0.24</v>
          </cell>
          <cell r="AG399">
            <v>13.121699999999999</v>
          </cell>
          <cell r="AH399">
            <v>14.2</v>
          </cell>
          <cell r="AJ399">
            <v>22.2</v>
          </cell>
          <cell r="AO399">
            <v>20.5</v>
          </cell>
          <cell r="AP399">
            <v>0.35991707317073174</v>
          </cell>
        </row>
        <row r="400">
          <cell r="C400">
            <v>13419</v>
          </cell>
          <cell r="D400">
            <v>8809759238137</v>
          </cell>
          <cell r="E400" t="str">
            <v>Acc'y</v>
          </cell>
          <cell r="F400" t="str">
            <v>Tactical</v>
          </cell>
          <cell r="G400" t="str">
            <v>VN</v>
          </cell>
          <cell r="H400" t="str">
            <v>A&amp;F</v>
          </cell>
          <cell r="I400" t="str">
            <v>S22</v>
          </cell>
          <cell r="J400" t="str">
            <v>A&amp;F</v>
          </cell>
          <cell r="K400" t="str">
            <v>O</v>
          </cell>
          <cell r="L400" t="str">
            <v xml:space="preserve">Tac. Side Storage Tall S </v>
          </cell>
          <cell r="M400" t="str">
            <v>Multicam</v>
          </cell>
          <cell r="AC400">
            <v>18.704000000000001</v>
          </cell>
          <cell r="AF400">
            <v>0.24</v>
          </cell>
          <cell r="AG400">
            <v>18.943999999999999</v>
          </cell>
          <cell r="AH400">
            <v>20.5</v>
          </cell>
          <cell r="AJ400">
            <v>34.1</v>
          </cell>
          <cell r="AO400">
            <v>29</v>
          </cell>
          <cell r="AP400">
            <v>0.34675862068965524</v>
          </cell>
        </row>
        <row r="401">
          <cell r="C401">
            <v>13420</v>
          </cell>
          <cell r="D401">
            <v>8809759238144</v>
          </cell>
          <cell r="E401" t="str">
            <v>Acc'y</v>
          </cell>
          <cell r="F401" t="str">
            <v>Tactical</v>
          </cell>
          <cell r="G401" t="str">
            <v>VN</v>
          </cell>
          <cell r="H401" t="str">
            <v>A&amp;F</v>
          </cell>
          <cell r="I401" t="str">
            <v>S22</v>
          </cell>
          <cell r="J401" t="str">
            <v>A&amp;F</v>
          </cell>
          <cell r="K401" t="str">
            <v>O</v>
          </cell>
          <cell r="L401" t="str">
            <v>Tac. Side Storage Slim XS</v>
          </cell>
          <cell r="M401" t="str">
            <v>Black</v>
          </cell>
          <cell r="AC401">
            <v>7.8974999999999991</v>
          </cell>
          <cell r="AF401">
            <v>0.24</v>
          </cell>
          <cell r="AG401">
            <v>8.1374999999999993</v>
          </cell>
          <cell r="AH401">
            <v>8.8000000000000007</v>
          </cell>
          <cell r="AJ401">
            <v>13.8</v>
          </cell>
          <cell r="AO401">
            <v>12.5</v>
          </cell>
          <cell r="AP401">
            <v>0.34900000000000009</v>
          </cell>
        </row>
        <row r="402">
          <cell r="C402">
            <v>13421</v>
          </cell>
          <cell r="D402">
            <v>8809759238151</v>
          </cell>
          <cell r="E402" t="str">
            <v>Acc'y</v>
          </cell>
          <cell r="F402" t="str">
            <v>Tactical</v>
          </cell>
          <cell r="G402" t="str">
            <v>VN</v>
          </cell>
          <cell r="H402" t="str">
            <v>A&amp;F</v>
          </cell>
          <cell r="I402" t="str">
            <v>S22</v>
          </cell>
          <cell r="J402" t="str">
            <v>A&amp;F</v>
          </cell>
          <cell r="K402" t="str">
            <v>O</v>
          </cell>
          <cell r="L402" t="str">
            <v>Tac. Side Storage Slim XS</v>
          </cell>
          <cell r="M402" t="str">
            <v>Coyote Tan</v>
          </cell>
          <cell r="AC402">
            <v>7.8974999999999991</v>
          </cell>
          <cell r="AF402">
            <v>0.24</v>
          </cell>
          <cell r="AG402">
            <v>8.1374999999999993</v>
          </cell>
          <cell r="AH402">
            <v>8.8000000000000007</v>
          </cell>
          <cell r="AJ402">
            <v>13.8</v>
          </cell>
          <cell r="AO402">
            <v>12.5</v>
          </cell>
          <cell r="AP402">
            <v>0.34900000000000009</v>
          </cell>
        </row>
        <row r="403">
          <cell r="C403">
            <v>13423</v>
          </cell>
          <cell r="D403">
            <v>8809759238175</v>
          </cell>
          <cell r="E403" t="str">
            <v>Acc'y</v>
          </cell>
          <cell r="F403" t="str">
            <v>Tactical</v>
          </cell>
          <cell r="G403" t="str">
            <v>VN</v>
          </cell>
          <cell r="H403" t="str">
            <v>A&amp;F</v>
          </cell>
          <cell r="I403" t="str">
            <v>S22</v>
          </cell>
          <cell r="J403" t="str">
            <v>A&amp;F</v>
          </cell>
          <cell r="K403" t="str">
            <v>O</v>
          </cell>
          <cell r="L403" t="str">
            <v>Tac. Side Storage Slim XS</v>
          </cell>
          <cell r="M403" t="str">
            <v>Military Olive</v>
          </cell>
          <cell r="AC403">
            <v>7.8974999999999991</v>
          </cell>
          <cell r="AF403">
            <v>0.24</v>
          </cell>
          <cell r="AG403">
            <v>8.1374999999999993</v>
          </cell>
          <cell r="AH403">
            <v>8.8000000000000007</v>
          </cell>
          <cell r="AJ403">
            <v>13.8</v>
          </cell>
          <cell r="AO403">
            <v>12.5</v>
          </cell>
          <cell r="AP403">
            <v>0.34900000000000009</v>
          </cell>
        </row>
        <row r="404">
          <cell r="C404">
            <v>13424</v>
          </cell>
          <cell r="D404">
            <v>8809759238182</v>
          </cell>
          <cell r="E404" t="str">
            <v>Acc'y</v>
          </cell>
          <cell r="F404" t="str">
            <v>Tactical</v>
          </cell>
          <cell r="G404" t="str">
            <v>VN</v>
          </cell>
          <cell r="H404" t="str">
            <v>A&amp;F</v>
          </cell>
          <cell r="I404" t="str">
            <v>S22</v>
          </cell>
          <cell r="J404" t="str">
            <v>A&amp;F</v>
          </cell>
          <cell r="K404" t="str">
            <v>O</v>
          </cell>
          <cell r="L404" t="str">
            <v>Tac. Side Storage Slim XS</v>
          </cell>
          <cell r="M404" t="str">
            <v>Multicam</v>
          </cell>
          <cell r="AC404">
            <v>10.881</v>
          </cell>
          <cell r="AF404">
            <v>0.24</v>
          </cell>
          <cell r="AG404">
            <v>11.121</v>
          </cell>
          <cell r="AH404">
            <v>12</v>
          </cell>
          <cell r="AJ404">
            <v>19.600000000000001</v>
          </cell>
          <cell r="AO404">
            <v>17</v>
          </cell>
          <cell r="AP404">
            <v>0.34582352941176464</v>
          </cell>
        </row>
        <row r="405">
          <cell r="C405">
            <v>13425</v>
          </cell>
          <cell r="D405">
            <v>8809759238199</v>
          </cell>
          <cell r="E405" t="str">
            <v>Acc'y</v>
          </cell>
          <cell r="F405" t="str">
            <v>Tactical</v>
          </cell>
          <cell r="G405" t="str">
            <v>VN</v>
          </cell>
          <cell r="H405" t="str">
            <v>A&amp;F</v>
          </cell>
          <cell r="I405" t="str">
            <v>S22</v>
          </cell>
          <cell r="J405" t="str">
            <v>A&amp;F</v>
          </cell>
          <cell r="K405" t="str">
            <v>O</v>
          </cell>
          <cell r="L405" t="str">
            <v>Tac. Side Storage Slim S</v>
          </cell>
          <cell r="M405" t="str">
            <v>Black</v>
          </cell>
          <cell r="AC405">
            <v>11.044799999999999</v>
          </cell>
          <cell r="AF405">
            <v>0.24</v>
          </cell>
          <cell r="AG405">
            <v>11.284799999999999</v>
          </cell>
          <cell r="AH405">
            <v>12.2</v>
          </cell>
          <cell r="AJ405">
            <v>18.600000000000001</v>
          </cell>
          <cell r="AO405">
            <v>17</v>
          </cell>
          <cell r="AP405">
            <v>0.33618823529411768</v>
          </cell>
        </row>
        <row r="406">
          <cell r="C406">
            <v>13426</v>
          </cell>
          <cell r="D406">
            <v>8809759238205</v>
          </cell>
          <cell r="E406" t="str">
            <v>Acc'y</v>
          </cell>
          <cell r="F406" t="str">
            <v>Tactical</v>
          </cell>
          <cell r="G406" t="str">
            <v>VN</v>
          </cell>
          <cell r="H406" t="str">
            <v>A&amp;F</v>
          </cell>
          <cell r="I406" t="str">
            <v>S22</v>
          </cell>
          <cell r="J406" t="str">
            <v>A&amp;F</v>
          </cell>
          <cell r="K406" t="str">
            <v>O</v>
          </cell>
          <cell r="L406" t="str">
            <v>Tac. Side Storage Slim S</v>
          </cell>
          <cell r="M406" t="str">
            <v>Coyote Tan</v>
          </cell>
          <cell r="AC406">
            <v>11.044799999999999</v>
          </cell>
          <cell r="AF406">
            <v>0.24</v>
          </cell>
          <cell r="AG406">
            <v>11.284799999999999</v>
          </cell>
          <cell r="AH406">
            <v>12.2</v>
          </cell>
          <cell r="AJ406">
            <v>18.600000000000001</v>
          </cell>
          <cell r="AO406">
            <v>17</v>
          </cell>
          <cell r="AP406">
            <v>0.33618823529411768</v>
          </cell>
        </row>
        <row r="407">
          <cell r="C407">
            <v>13428</v>
          </cell>
          <cell r="D407">
            <v>8809759238229</v>
          </cell>
          <cell r="E407" t="str">
            <v>Acc'y</v>
          </cell>
          <cell r="F407" t="str">
            <v>Tactical</v>
          </cell>
          <cell r="G407" t="str">
            <v>VN</v>
          </cell>
          <cell r="H407" t="str">
            <v>A&amp;F</v>
          </cell>
          <cell r="I407" t="str">
            <v>S22</v>
          </cell>
          <cell r="J407" t="str">
            <v>A&amp;F</v>
          </cell>
          <cell r="K407" t="str">
            <v>O</v>
          </cell>
          <cell r="L407" t="str">
            <v>Tac. Side Storage Slim S</v>
          </cell>
          <cell r="M407" t="str">
            <v>Military Olive</v>
          </cell>
          <cell r="AC407">
            <v>11.044799999999999</v>
          </cell>
          <cell r="AF407">
            <v>0.24</v>
          </cell>
          <cell r="AG407">
            <v>11.284799999999999</v>
          </cell>
          <cell r="AH407">
            <v>12.2</v>
          </cell>
          <cell r="AJ407">
            <v>18.600000000000001</v>
          </cell>
          <cell r="AO407">
            <v>17</v>
          </cell>
          <cell r="AP407">
            <v>0.33618823529411768</v>
          </cell>
        </row>
        <row r="408">
          <cell r="C408">
            <v>13429</v>
          </cell>
          <cell r="D408">
            <v>8809759238236</v>
          </cell>
          <cell r="E408" t="str">
            <v>Acc'y</v>
          </cell>
          <cell r="F408" t="str">
            <v>Tactical</v>
          </cell>
          <cell r="G408" t="str">
            <v>VN</v>
          </cell>
          <cell r="H408" t="str">
            <v>A&amp;F</v>
          </cell>
          <cell r="I408" t="str">
            <v>S22</v>
          </cell>
          <cell r="J408" t="str">
            <v>A&amp;F</v>
          </cell>
          <cell r="K408" t="str">
            <v>O</v>
          </cell>
          <cell r="L408" t="str">
            <v>Tac. Side Storage Slim S</v>
          </cell>
          <cell r="M408" t="str">
            <v>Multicam</v>
          </cell>
          <cell r="AC408">
            <v>14.459200000000001</v>
          </cell>
          <cell r="AF408">
            <v>0.24</v>
          </cell>
          <cell r="AG408">
            <v>14.699200000000001</v>
          </cell>
          <cell r="AH408">
            <v>15.9</v>
          </cell>
          <cell r="AJ408">
            <v>26</v>
          </cell>
          <cell r="AO408">
            <v>23</v>
          </cell>
          <cell r="AP408">
            <v>0.36090434782608694</v>
          </cell>
        </row>
        <row r="409">
          <cell r="C409">
            <v>13404</v>
          </cell>
          <cell r="D409">
            <v>8809584134963</v>
          </cell>
          <cell r="E409" t="str">
            <v>Acc'y</v>
          </cell>
          <cell r="F409" t="str">
            <v>Tactical</v>
          </cell>
          <cell r="G409" t="str">
            <v>VN</v>
          </cell>
          <cell r="H409" t="str">
            <v>A&amp;F</v>
          </cell>
          <cell r="I409" t="str">
            <v>S22</v>
          </cell>
          <cell r="J409" t="str">
            <v>A&amp;F</v>
          </cell>
          <cell r="K409" t="str">
            <v>O</v>
          </cell>
          <cell r="L409" t="str">
            <v>Table Side Storage XS</v>
          </cell>
          <cell r="M409" t="str">
            <v>Black</v>
          </cell>
          <cell r="N409" t="str">
            <v>x</v>
          </cell>
          <cell r="O409" t="str">
            <v>AT</v>
          </cell>
          <cell r="P409">
            <v>6.9</v>
          </cell>
          <cell r="Q409">
            <v>0</v>
          </cell>
          <cell r="R409">
            <v>2.7E-2</v>
          </cell>
          <cell r="S409">
            <v>6.9270000000000005</v>
          </cell>
          <cell r="T409">
            <v>7.5</v>
          </cell>
          <cell r="U409">
            <v>7.5</v>
          </cell>
          <cell r="V409">
            <v>6.9</v>
          </cell>
          <cell r="W409">
            <v>0</v>
          </cell>
          <cell r="Y409">
            <v>2.7E-2</v>
          </cell>
          <cell r="Z409">
            <v>6.9270000000000005</v>
          </cell>
          <cell r="AA409">
            <v>7.5</v>
          </cell>
          <cell r="AB409">
            <v>0</v>
          </cell>
          <cell r="AC409">
            <v>8.0730000000000004</v>
          </cell>
          <cell r="AF409">
            <v>0.24</v>
          </cell>
          <cell r="AG409">
            <v>8.3130000000000006</v>
          </cell>
          <cell r="AH409">
            <v>9</v>
          </cell>
          <cell r="AI409">
            <v>0.19999999999999996</v>
          </cell>
          <cell r="AJ409">
            <v>11.3</v>
          </cell>
          <cell r="AK409">
            <v>0.38699115044247789</v>
          </cell>
          <cell r="AL409">
            <v>11.3</v>
          </cell>
          <cell r="AM409">
            <v>0.38699115044247789</v>
          </cell>
          <cell r="AN409">
            <v>0</v>
          </cell>
          <cell r="AO409">
            <v>13</v>
          </cell>
          <cell r="AP409">
            <v>0.36053846153846147</v>
          </cell>
          <cell r="AQ409">
            <v>11.3</v>
          </cell>
          <cell r="AR409">
            <v>0.38699115044247789</v>
          </cell>
          <cell r="AS409">
            <v>0.13076923076923075</v>
          </cell>
        </row>
        <row r="410">
          <cell r="C410">
            <v>13405</v>
          </cell>
          <cell r="D410">
            <v>8809584134970</v>
          </cell>
          <cell r="E410" t="str">
            <v>Acc'y</v>
          </cell>
          <cell r="F410" t="str">
            <v>Tactical</v>
          </cell>
          <cell r="G410" t="str">
            <v>VN</v>
          </cell>
          <cell r="H410" t="str">
            <v>A&amp;F</v>
          </cell>
          <cell r="I410" t="str">
            <v>S22</v>
          </cell>
          <cell r="J410" t="str">
            <v>A&amp;F</v>
          </cell>
          <cell r="K410" t="str">
            <v>O</v>
          </cell>
          <cell r="L410" t="str">
            <v>Table Side Storage XS</v>
          </cell>
          <cell r="M410" t="str">
            <v>Coyote tan</v>
          </cell>
          <cell r="N410" t="str">
            <v>x</v>
          </cell>
          <cell r="O410" t="str">
            <v>AT</v>
          </cell>
          <cell r="P410">
            <v>6.91</v>
          </cell>
          <cell r="Q410">
            <v>0</v>
          </cell>
          <cell r="R410">
            <v>2.7E-2</v>
          </cell>
          <cell r="S410">
            <v>6.9370000000000003</v>
          </cell>
          <cell r="T410">
            <v>7.5</v>
          </cell>
          <cell r="U410">
            <v>7.5</v>
          </cell>
          <cell r="V410">
            <v>6.91</v>
          </cell>
          <cell r="W410">
            <v>0</v>
          </cell>
          <cell r="Y410">
            <v>2.7E-2</v>
          </cell>
          <cell r="Z410">
            <v>6.9370000000000003</v>
          </cell>
          <cell r="AA410">
            <v>7.5</v>
          </cell>
          <cell r="AB410">
            <v>0</v>
          </cell>
          <cell r="AC410">
            <v>8.0846999999999998</v>
          </cell>
          <cell r="AF410">
            <v>0.24</v>
          </cell>
          <cell r="AG410">
            <v>8.3247</v>
          </cell>
          <cell r="AH410">
            <v>9</v>
          </cell>
          <cell r="AI410">
            <v>0.19999999999999996</v>
          </cell>
          <cell r="AJ410">
            <v>11.3</v>
          </cell>
          <cell r="AK410">
            <v>0.38610619469026553</v>
          </cell>
          <cell r="AL410">
            <v>11.3</v>
          </cell>
          <cell r="AM410">
            <v>0.38610619469026553</v>
          </cell>
          <cell r="AN410">
            <v>0</v>
          </cell>
          <cell r="AO410">
            <v>13</v>
          </cell>
          <cell r="AP410">
            <v>0.35963846153846157</v>
          </cell>
          <cell r="AQ410">
            <v>11.3</v>
          </cell>
          <cell r="AR410">
            <v>0.38610619469026553</v>
          </cell>
          <cell r="AS410">
            <v>0.13076923076923075</v>
          </cell>
        </row>
        <row r="411">
          <cell r="C411">
            <v>14105</v>
          </cell>
          <cell r="D411">
            <v>8809668410372</v>
          </cell>
          <cell r="E411" t="str">
            <v>Acc'y</v>
          </cell>
          <cell r="F411" t="str">
            <v>Tactical</v>
          </cell>
          <cell r="G411" t="str">
            <v>VN</v>
          </cell>
          <cell r="H411" t="str">
            <v>A&amp;F</v>
          </cell>
          <cell r="I411" t="str">
            <v>S22</v>
          </cell>
          <cell r="J411" t="str">
            <v>A&amp;F</v>
          </cell>
          <cell r="K411" t="str">
            <v>O</v>
          </cell>
          <cell r="L411" t="str">
            <v>Table Side Storage XS</v>
          </cell>
          <cell r="M411" t="str">
            <v>Foliage green</v>
          </cell>
          <cell r="N411" t="str">
            <v>x</v>
          </cell>
          <cell r="O411" t="str">
            <v>AT</v>
          </cell>
          <cell r="P411">
            <v>6.91</v>
          </cell>
          <cell r="Q411">
            <v>0</v>
          </cell>
          <cell r="R411">
            <v>2.7E-2</v>
          </cell>
          <cell r="S411">
            <v>6.9370000000000003</v>
          </cell>
          <cell r="T411">
            <v>7.5</v>
          </cell>
          <cell r="U411">
            <v>7.5</v>
          </cell>
          <cell r="V411">
            <v>6.91</v>
          </cell>
          <cell r="W411">
            <v>0</v>
          </cell>
          <cell r="Y411">
            <v>2.7E-2</v>
          </cell>
          <cell r="Z411">
            <v>6.9370000000000003</v>
          </cell>
          <cell r="AA411">
            <v>7.5</v>
          </cell>
          <cell r="AB411">
            <v>0</v>
          </cell>
          <cell r="AC411">
            <v>8.0846999999999998</v>
          </cell>
          <cell r="AF411">
            <v>0.24</v>
          </cell>
          <cell r="AG411">
            <v>8.3247</v>
          </cell>
          <cell r="AH411">
            <v>9</v>
          </cell>
          <cell r="AI411">
            <v>0.19999999999999996</v>
          </cell>
          <cell r="AJ411">
            <v>11.3</v>
          </cell>
          <cell r="AK411">
            <v>0.38610619469026553</v>
          </cell>
          <cell r="AL411">
            <v>11.3</v>
          </cell>
          <cell r="AM411">
            <v>0.38610619469026553</v>
          </cell>
          <cell r="AN411">
            <v>0</v>
          </cell>
          <cell r="AO411">
            <v>13</v>
          </cell>
          <cell r="AP411">
            <v>0.35963846153846157</v>
          </cell>
          <cell r="AQ411">
            <v>11.3</v>
          </cell>
          <cell r="AR411">
            <v>0.38610619469026553</v>
          </cell>
          <cell r="AS411">
            <v>0.13076923076923075</v>
          </cell>
        </row>
        <row r="412">
          <cell r="C412">
            <v>14106</v>
          </cell>
          <cell r="D412">
            <v>8809668410389</v>
          </cell>
          <cell r="E412" t="str">
            <v>Acc'y</v>
          </cell>
          <cell r="F412" t="str">
            <v>Tactical</v>
          </cell>
          <cell r="G412" t="str">
            <v>VN</v>
          </cell>
          <cell r="H412" t="str">
            <v>A&amp;F</v>
          </cell>
          <cell r="I412" t="str">
            <v>S22</v>
          </cell>
          <cell r="J412" t="str">
            <v>A&amp;F</v>
          </cell>
          <cell r="K412" t="str">
            <v>O</v>
          </cell>
          <cell r="L412" t="str">
            <v>Table Side Storage XS</v>
          </cell>
          <cell r="M412" t="str">
            <v>Military olive</v>
          </cell>
          <cell r="N412" t="str">
            <v>x</v>
          </cell>
          <cell r="O412" t="str">
            <v>AT</v>
          </cell>
          <cell r="P412">
            <v>6.9</v>
          </cell>
          <cell r="Q412">
            <v>0</v>
          </cell>
          <cell r="R412">
            <v>2.7E-2</v>
          </cell>
          <cell r="S412">
            <v>6.9270000000000005</v>
          </cell>
          <cell r="T412">
            <v>7.5</v>
          </cell>
          <cell r="U412">
            <v>7.5</v>
          </cell>
          <cell r="V412">
            <v>6.9</v>
          </cell>
          <cell r="W412">
            <v>0</v>
          </cell>
          <cell r="Y412">
            <v>2.7E-2</v>
          </cell>
          <cell r="Z412">
            <v>6.9270000000000005</v>
          </cell>
          <cell r="AA412">
            <v>7.5</v>
          </cell>
          <cell r="AB412">
            <v>0</v>
          </cell>
          <cell r="AC412">
            <v>8.0730000000000004</v>
          </cell>
          <cell r="AF412">
            <v>0.24</v>
          </cell>
          <cell r="AG412">
            <v>8.3130000000000006</v>
          </cell>
          <cell r="AH412">
            <v>9</v>
          </cell>
          <cell r="AI412">
            <v>0.19999999999999996</v>
          </cell>
          <cell r="AJ412">
            <v>11.3</v>
          </cell>
          <cell r="AK412">
            <v>0.38699115044247789</v>
          </cell>
          <cell r="AL412">
            <v>11.3</v>
          </cell>
          <cell r="AM412">
            <v>0.38699115044247789</v>
          </cell>
          <cell r="AN412">
            <v>0</v>
          </cell>
          <cell r="AO412">
            <v>13</v>
          </cell>
          <cell r="AP412">
            <v>0.36053846153846147</v>
          </cell>
          <cell r="AQ412">
            <v>11.3</v>
          </cell>
          <cell r="AR412">
            <v>0.38699115044247789</v>
          </cell>
          <cell r="AS412">
            <v>0.13076923076923075</v>
          </cell>
        </row>
        <row r="413">
          <cell r="C413">
            <v>14107</v>
          </cell>
          <cell r="D413">
            <v>8809668410396</v>
          </cell>
          <cell r="E413" t="str">
            <v>Acc'y</v>
          </cell>
          <cell r="F413" t="str">
            <v>Tactical</v>
          </cell>
          <cell r="G413" t="str">
            <v>VN</v>
          </cell>
          <cell r="H413" t="str">
            <v>A&amp;F</v>
          </cell>
          <cell r="I413" t="str">
            <v>S22</v>
          </cell>
          <cell r="J413" t="str">
            <v>A&amp;F</v>
          </cell>
          <cell r="K413" t="str">
            <v>O</v>
          </cell>
          <cell r="L413" t="str">
            <v>Table Side Storage XS</v>
          </cell>
          <cell r="M413" t="str">
            <v>Multicam</v>
          </cell>
          <cell r="N413" t="str">
            <v>x</v>
          </cell>
          <cell r="O413" t="str">
            <v>AT</v>
          </cell>
          <cell r="P413">
            <v>9.65</v>
          </cell>
          <cell r="Q413">
            <v>0</v>
          </cell>
          <cell r="R413">
            <v>2.7E-2</v>
          </cell>
          <cell r="S413">
            <v>9.6769999999999996</v>
          </cell>
          <cell r="T413">
            <v>10.5</v>
          </cell>
          <cell r="U413">
            <v>10.5</v>
          </cell>
          <cell r="V413">
            <v>9.65</v>
          </cell>
          <cell r="W413">
            <v>0</v>
          </cell>
          <cell r="Y413">
            <v>2.7E-2</v>
          </cell>
          <cell r="Z413">
            <v>9.6769999999999996</v>
          </cell>
          <cell r="AA413">
            <v>10.5</v>
          </cell>
          <cell r="AB413">
            <v>0</v>
          </cell>
          <cell r="AC413">
            <v>10.808000000000002</v>
          </cell>
          <cell r="AF413">
            <v>0.24</v>
          </cell>
          <cell r="AG413">
            <v>11.048000000000002</v>
          </cell>
          <cell r="AH413">
            <v>11.9</v>
          </cell>
          <cell r="AI413">
            <v>0.1333333333333333</v>
          </cell>
          <cell r="AJ413">
            <v>15.3</v>
          </cell>
          <cell r="AK413">
            <v>0.36751633986928112</v>
          </cell>
          <cell r="AL413">
            <v>15.3</v>
          </cell>
          <cell r="AM413">
            <v>0.36751633986928112</v>
          </cell>
          <cell r="AN413">
            <v>0</v>
          </cell>
          <cell r="AO413">
            <v>17</v>
          </cell>
          <cell r="AP413">
            <v>0.35011764705882342</v>
          </cell>
          <cell r="AQ413">
            <v>15.3</v>
          </cell>
          <cell r="AR413">
            <v>0.36751633986928112</v>
          </cell>
          <cell r="AS413">
            <v>9.9999999999999978E-2</v>
          </cell>
        </row>
        <row r="414">
          <cell r="C414">
            <v>13401</v>
          </cell>
          <cell r="D414">
            <v>8809272094449</v>
          </cell>
          <cell r="E414" t="str">
            <v>Acc'y</v>
          </cell>
          <cell r="F414" t="str">
            <v>Tactical</v>
          </cell>
          <cell r="G414" t="str">
            <v>VN</v>
          </cell>
          <cell r="H414" t="str">
            <v>A&amp;F</v>
          </cell>
          <cell r="I414" t="str">
            <v>S22</v>
          </cell>
          <cell r="J414" t="str">
            <v>A&amp;F</v>
          </cell>
          <cell r="K414" t="str">
            <v>O</v>
          </cell>
          <cell r="L414" t="str">
            <v>Table Side Storage S</v>
          </cell>
          <cell r="M414" t="str">
            <v>Coyote Tan</v>
          </cell>
          <cell r="N414" t="str">
            <v>x</v>
          </cell>
          <cell r="O414" t="str">
            <v>AT</v>
          </cell>
          <cell r="P414">
            <v>8.3699999999999992</v>
          </cell>
          <cell r="Q414">
            <v>0</v>
          </cell>
          <cell r="R414">
            <v>2.7E-2</v>
          </cell>
          <cell r="S414">
            <v>8.3969999999999985</v>
          </cell>
          <cell r="T414">
            <v>9.1</v>
          </cell>
          <cell r="U414">
            <v>9.1</v>
          </cell>
          <cell r="V414">
            <v>8.3699999999999992</v>
          </cell>
          <cell r="W414">
            <v>0</v>
          </cell>
          <cell r="Y414">
            <v>2.7E-2</v>
          </cell>
          <cell r="Z414">
            <v>8.3969999999999985</v>
          </cell>
          <cell r="AA414">
            <v>9.1</v>
          </cell>
          <cell r="AB414">
            <v>0</v>
          </cell>
          <cell r="AC414">
            <v>9.7928999999999977</v>
          </cell>
          <cell r="AF414">
            <v>0.24</v>
          </cell>
          <cell r="AG414">
            <v>10.032899999999998</v>
          </cell>
          <cell r="AH414">
            <v>10.8</v>
          </cell>
          <cell r="AI414">
            <v>0.18681318681318704</v>
          </cell>
          <cell r="AJ414">
            <v>13</v>
          </cell>
          <cell r="AK414">
            <v>0.35407692307692318</v>
          </cell>
          <cell r="AL414">
            <v>13</v>
          </cell>
          <cell r="AM414">
            <v>0.35407692307692318</v>
          </cell>
          <cell r="AN414">
            <v>0</v>
          </cell>
          <cell r="AO414">
            <v>16</v>
          </cell>
          <cell r="AP414">
            <v>0.37294375000000013</v>
          </cell>
          <cell r="AQ414">
            <v>13</v>
          </cell>
          <cell r="AR414">
            <v>0.35407692307692318</v>
          </cell>
          <cell r="AS414">
            <v>0.1875</v>
          </cell>
        </row>
        <row r="415">
          <cell r="C415">
            <v>13402</v>
          </cell>
          <cell r="D415">
            <v>8809272094456</v>
          </cell>
          <cell r="E415" t="str">
            <v>Acc'y</v>
          </cell>
          <cell r="F415" t="str">
            <v>Tactical</v>
          </cell>
          <cell r="G415" t="str">
            <v>VN</v>
          </cell>
          <cell r="H415" t="str">
            <v>A&amp;F</v>
          </cell>
          <cell r="I415" t="str">
            <v>S22</v>
          </cell>
          <cell r="J415" t="str">
            <v>A&amp;F</v>
          </cell>
          <cell r="K415" t="str">
            <v>O</v>
          </cell>
          <cell r="L415" t="str">
            <v>Table Side Storage S</v>
          </cell>
          <cell r="M415" t="str">
            <v>Black</v>
          </cell>
          <cell r="N415" t="str">
            <v>x</v>
          </cell>
          <cell r="O415" t="str">
            <v>AT</v>
          </cell>
          <cell r="P415">
            <v>8.39</v>
          </cell>
          <cell r="Q415">
            <v>0</v>
          </cell>
          <cell r="R415">
            <v>2.7E-2</v>
          </cell>
          <cell r="S415">
            <v>8.4169999999999998</v>
          </cell>
          <cell r="T415">
            <v>9.1</v>
          </cell>
          <cell r="U415">
            <v>9.1</v>
          </cell>
          <cell r="V415">
            <v>8.39</v>
          </cell>
          <cell r="W415">
            <v>0</v>
          </cell>
          <cell r="Y415">
            <v>2.7E-2</v>
          </cell>
          <cell r="Z415">
            <v>8.4169999999999998</v>
          </cell>
          <cell r="AA415">
            <v>9.1</v>
          </cell>
          <cell r="AB415">
            <v>0</v>
          </cell>
          <cell r="AC415">
            <v>9.8163</v>
          </cell>
          <cell r="AF415">
            <v>0.24</v>
          </cell>
          <cell r="AG415">
            <v>10.0563</v>
          </cell>
          <cell r="AH415">
            <v>10.9</v>
          </cell>
          <cell r="AI415">
            <v>0.19780219780219799</v>
          </cell>
          <cell r="AJ415">
            <v>13</v>
          </cell>
          <cell r="AK415">
            <v>0.35253846153846158</v>
          </cell>
          <cell r="AL415">
            <v>13</v>
          </cell>
          <cell r="AM415">
            <v>0.35253846153846158</v>
          </cell>
          <cell r="AN415">
            <v>0</v>
          </cell>
          <cell r="AO415">
            <v>16</v>
          </cell>
          <cell r="AP415">
            <v>0.37148124999999999</v>
          </cell>
          <cell r="AQ415">
            <v>13</v>
          </cell>
          <cell r="AR415">
            <v>0.35253846153846158</v>
          </cell>
          <cell r="AS415">
            <v>0.1875</v>
          </cell>
        </row>
        <row r="416">
          <cell r="C416">
            <v>14108</v>
          </cell>
          <cell r="D416">
            <v>8809668410402</v>
          </cell>
          <cell r="E416" t="str">
            <v>Acc'y</v>
          </cell>
          <cell r="F416" t="str">
            <v>Tactical</v>
          </cell>
          <cell r="G416" t="str">
            <v>VN</v>
          </cell>
          <cell r="H416" t="str">
            <v>A&amp;F</v>
          </cell>
          <cell r="I416" t="str">
            <v>S22</v>
          </cell>
          <cell r="J416" t="str">
            <v>A&amp;F</v>
          </cell>
          <cell r="K416" t="str">
            <v>O</v>
          </cell>
          <cell r="L416" t="str">
            <v>Table Side Storage S</v>
          </cell>
          <cell r="M416" t="str">
            <v>Foliage green</v>
          </cell>
          <cell r="N416" t="str">
            <v>x</v>
          </cell>
          <cell r="O416" t="str">
            <v>AT</v>
          </cell>
          <cell r="P416">
            <v>8.39</v>
          </cell>
          <cell r="Q416">
            <v>0</v>
          </cell>
          <cell r="R416">
            <v>2.7E-2</v>
          </cell>
          <cell r="S416">
            <v>8.4169999999999998</v>
          </cell>
          <cell r="T416">
            <v>9.1</v>
          </cell>
          <cell r="U416">
            <v>9.1</v>
          </cell>
          <cell r="V416">
            <v>8.39</v>
          </cell>
          <cell r="W416">
            <v>0</v>
          </cell>
          <cell r="Y416">
            <v>2.7E-2</v>
          </cell>
          <cell r="Z416">
            <v>8.4169999999999998</v>
          </cell>
          <cell r="AA416">
            <v>9.1</v>
          </cell>
          <cell r="AB416">
            <v>0</v>
          </cell>
          <cell r="AC416">
            <v>9.8163</v>
          </cell>
          <cell r="AF416">
            <v>0.24</v>
          </cell>
          <cell r="AG416">
            <v>10.0563</v>
          </cell>
          <cell r="AH416">
            <v>10.9</v>
          </cell>
          <cell r="AI416">
            <v>0.19780219780219799</v>
          </cell>
          <cell r="AJ416">
            <v>13</v>
          </cell>
          <cell r="AK416">
            <v>0.35253846153846158</v>
          </cell>
          <cell r="AL416">
            <v>13</v>
          </cell>
          <cell r="AM416">
            <v>0.35253846153846158</v>
          </cell>
          <cell r="AN416">
            <v>0</v>
          </cell>
          <cell r="AO416">
            <v>16</v>
          </cell>
          <cell r="AP416">
            <v>0.37148124999999999</v>
          </cell>
          <cell r="AQ416">
            <v>13</v>
          </cell>
          <cell r="AR416">
            <v>0.35253846153846158</v>
          </cell>
          <cell r="AS416">
            <v>0.1875</v>
          </cell>
        </row>
        <row r="417">
          <cell r="C417">
            <v>14109</v>
          </cell>
          <cell r="D417">
            <v>8809668410419</v>
          </cell>
          <cell r="E417" t="str">
            <v>Acc'y</v>
          </cell>
          <cell r="F417" t="str">
            <v>Tactical</v>
          </cell>
          <cell r="G417" t="str">
            <v>VN</v>
          </cell>
          <cell r="H417" t="str">
            <v>A&amp;F</v>
          </cell>
          <cell r="I417" t="str">
            <v>S22</v>
          </cell>
          <cell r="J417" t="str">
            <v>A&amp;F</v>
          </cell>
          <cell r="K417" t="str">
            <v>O</v>
          </cell>
          <cell r="L417" t="str">
            <v>Table Side Storage S</v>
          </cell>
          <cell r="M417" t="str">
            <v>Military olive</v>
          </cell>
          <cell r="N417" t="str">
            <v>x</v>
          </cell>
          <cell r="O417" t="str">
            <v>AT</v>
          </cell>
          <cell r="P417">
            <v>8.3699999999999992</v>
          </cell>
          <cell r="Q417">
            <v>0</v>
          </cell>
          <cell r="R417">
            <v>2.7E-2</v>
          </cell>
          <cell r="S417">
            <v>8.3969999999999985</v>
          </cell>
          <cell r="T417">
            <v>9.1</v>
          </cell>
          <cell r="U417">
            <v>9.1</v>
          </cell>
          <cell r="V417">
            <v>8.3699999999999992</v>
          </cell>
          <cell r="W417">
            <v>0</v>
          </cell>
          <cell r="Y417">
            <v>2.7E-2</v>
          </cell>
          <cell r="Z417">
            <v>8.3969999999999985</v>
          </cell>
          <cell r="AA417">
            <v>9.1</v>
          </cell>
          <cell r="AB417">
            <v>0</v>
          </cell>
          <cell r="AC417">
            <v>9.7928999999999977</v>
          </cell>
          <cell r="AF417">
            <v>0.24</v>
          </cell>
          <cell r="AG417">
            <v>10.032899999999998</v>
          </cell>
          <cell r="AH417">
            <v>10.8</v>
          </cell>
          <cell r="AI417">
            <v>0.18681318681318704</v>
          </cell>
          <cell r="AJ417">
            <v>13</v>
          </cell>
          <cell r="AK417">
            <v>0.35407692307692318</v>
          </cell>
          <cell r="AL417">
            <v>13</v>
          </cell>
          <cell r="AM417">
            <v>0.35407692307692318</v>
          </cell>
          <cell r="AN417">
            <v>0</v>
          </cell>
          <cell r="AO417">
            <v>16</v>
          </cell>
          <cell r="AP417">
            <v>0.37294375000000013</v>
          </cell>
          <cell r="AQ417">
            <v>13</v>
          </cell>
          <cell r="AR417">
            <v>0.35407692307692318</v>
          </cell>
          <cell r="AS417">
            <v>0.1875</v>
          </cell>
        </row>
        <row r="418">
          <cell r="C418">
            <v>13403</v>
          </cell>
          <cell r="D418">
            <v>8809272094463</v>
          </cell>
          <cell r="E418" t="str">
            <v>Acc'y</v>
          </cell>
          <cell r="F418" t="str">
            <v>Tactical</v>
          </cell>
          <cell r="G418" t="str">
            <v>VN</v>
          </cell>
          <cell r="H418" t="str">
            <v>A&amp;F</v>
          </cell>
          <cell r="I418" t="str">
            <v>S22</v>
          </cell>
          <cell r="J418" t="str">
            <v>A&amp;F</v>
          </cell>
          <cell r="K418" t="str">
            <v>O</v>
          </cell>
          <cell r="L418" t="str">
            <v>Table Side Storage S</v>
          </cell>
          <cell r="M418" t="str">
            <v>Multicam</v>
          </cell>
          <cell r="N418" t="str">
            <v>x</v>
          </cell>
          <cell r="O418" t="str">
            <v>AT</v>
          </cell>
          <cell r="P418">
            <v>13.16</v>
          </cell>
          <cell r="Q418">
            <v>0</v>
          </cell>
          <cell r="R418">
            <v>2.7E-2</v>
          </cell>
          <cell r="S418">
            <v>13.186999999999999</v>
          </cell>
          <cell r="T418">
            <v>14.2</v>
          </cell>
          <cell r="U418">
            <v>14.2</v>
          </cell>
          <cell r="V418">
            <v>13.16</v>
          </cell>
          <cell r="W418">
            <v>0</v>
          </cell>
          <cell r="Y418">
            <v>2.7E-2</v>
          </cell>
          <cell r="Z418">
            <v>13.186999999999999</v>
          </cell>
          <cell r="AA418">
            <v>14.2</v>
          </cell>
          <cell r="AB418">
            <v>0</v>
          </cell>
          <cell r="AC418">
            <v>14.739200000000002</v>
          </cell>
          <cell r="AF418">
            <v>0.24</v>
          </cell>
          <cell r="AG418">
            <v>14.979200000000002</v>
          </cell>
          <cell r="AH418">
            <v>16.2</v>
          </cell>
          <cell r="AI418">
            <v>0.14084507042253525</v>
          </cell>
          <cell r="AJ418">
            <v>21.5</v>
          </cell>
          <cell r="AK418">
            <v>0.38665116279069767</v>
          </cell>
          <cell r="AL418">
            <v>21.5</v>
          </cell>
          <cell r="AM418">
            <v>0.38665116279069767</v>
          </cell>
          <cell r="AN418">
            <v>0</v>
          </cell>
          <cell r="AO418">
            <v>23</v>
          </cell>
          <cell r="AP418">
            <v>0.34873043478260857</v>
          </cell>
          <cell r="AQ418">
            <v>21.5</v>
          </cell>
          <cell r="AR418">
            <v>0.38665116279069767</v>
          </cell>
          <cell r="AS418">
            <v>6.5217391304347783E-2</v>
          </cell>
        </row>
        <row r="419">
          <cell r="C419">
            <v>14101</v>
          </cell>
          <cell r="D419">
            <v>8809584133157</v>
          </cell>
          <cell r="E419" t="str">
            <v>Acc'y</v>
          </cell>
          <cell r="F419" t="str">
            <v>Tactical</v>
          </cell>
          <cell r="G419" t="str">
            <v>VN</v>
          </cell>
          <cell r="H419" t="str">
            <v>A&amp;F</v>
          </cell>
          <cell r="I419" t="str">
            <v>S22</v>
          </cell>
          <cell r="J419" t="str">
            <v>A&amp;F</v>
          </cell>
          <cell r="K419" t="str">
            <v>O</v>
          </cell>
          <cell r="L419" t="str">
            <v>Table Side Storage M</v>
          </cell>
          <cell r="M419" t="str">
            <v>Black</v>
          </cell>
          <cell r="N419" t="str">
            <v>x</v>
          </cell>
          <cell r="O419" t="str">
            <v>AT</v>
          </cell>
          <cell r="P419">
            <v>16.47</v>
          </cell>
          <cell r="Q419">
            <v>0</v>
          </cell>
          <cell r="R419">
            <v>2.7E-2</v>
          </cell>
          <cell r="S419">
            <v>16.497</v>
          </cell>
          <cell r="T419">
            <v>17.8</v>
          </cell>
          <cell r="U419">
            <v>17.8</v>
          </cell>
          <cell r="V419">
            <v>16.47</v>
          </cell>
          <cell r="W419">
            <v>0</v>
          </cell>
          <cell r="Y419">
            <v>2.7E-2</v>
          </cell>
          <cell r="Z419">
            <v>16.497</v>
          </cell>
          <cell r="AA419">
            <v>17.8</v>
          </cell>
          <cell r="AB419">
            <v>0</v>
          </cell>
          <cell r="AC419">
            <v>19.269899999999996</v>
          </cell>
          <cell r="AF419">
            <v>0.24</v>
          </cell>
          <cell r="AG419">
            <v>19.509899999999995</v>
          </cell>
          <cell r="AH419">
            <v>21.1</v>
          </cell>
          <cell r="AI419">
            <v>0.18539325842696641</v>
          </cell>
          <cell r="AJ419">
            <v>25</v>
          </cell>
          <cell r="AK419">
            <v>0.34011999999999998</v>
          </cell>
          <cell r="AL419">
            <v>25</v>
          </cell>
          <cell r="AM419">
            <v>0.34011999999999998</v>
          </cell>
          <cell r="AN419">
            <v>0</v>
          </cell>
          <cell r="AO419">
            <v>30</v>
          </cell>
          <cell r="AP419">
            <v>0.34967000000000015</v>
          </cell>
          <cell r="AQ419">
            <v>25</v>
          </cell>
          <cell r="AR419">
            <v>0.34011999999999998</v>
          </cell>
          <cell r="AS419">
            <v>0.16666666666666663</v>
          </cell>
        </row>
        <row r="420">
          <cell r="C420">
            <v>14103</v>
          </cell>
          <cell r="D420">
            <v>8809584133003</v>
          </cell>
          <cell r="E420" t="str">
            <v>Acc'y</v>
          </cell>
          <cell r="F420" t="str">
            <v>Tactical</v>
          </cell>
          <cell r="G420" t="str">
            <v>VN</v>
          </cell>
          <cell r="H420" t="str">
            <v>A&amp;F</v>
          </cell>
          <cell r="I420" t="str">
            <v>S22</v>
          </cell>
          <cell r="J420" t="str">
            <v>A&amp;F</v>
          </cell>
          <cell r="K420" t="str">
            <v>O</v>
          </cell>
          <cell r="L420" t="str">
            <v>Table Side Storage M</v>
          </cell>
          <cell r="M420" t="str">
            <v>Coyote Tan</v>
          </cell>
          <cell r="N420" t="str">
            <v>x</v>
          </cell>
          <cell r="O420" t="str">
            <v>AT</v>
          </cell>
          <cell r="P420">
            <v>16.53</v>
          </cell>
          <cell r="Q420">
            <v>0</v>
          </cell>
          <cell r="R420">
            <v>2.7E-2</v>
          </cell>
          <cell r="S420">
            <v>16.557000000000002</v>
          </cell>
          <cell r="T420">
            <v>17.899999999999999</v>
          </cell>
          <cell r="U420">
            <v>17.899999999999999</v>
          </cell>
          <cell r="V420">
            <v>16.53</v>
          </cell>
          <cell r="W420">
            <v>0</v>
          </cell>
          <cell r="Y420">
            <v>2.7E-2</v>
          </cell>
          <cell r="Z420">
            <v>16.557000000000002</v>
          </cell>
          <cell r="AA420">
            <v>17.899999999999999</v>
          </cell>
          <cell r="AB420">
            <v>0</v>
          </cell>
          <cell r="AC420">
            <v>19.3401</v>
          </cell>
          <cell r="AF420">
            <v>0.24</v>
          </cell>
          <cell r="AG420">
            <v>19.580099999999998</v>
          </cell>
          <cell r="AH420">
            <v>21.1</v>
          </cell>
          <cell r="AI420">
            <v>0.17877094972067065</v>
          </cell>
          <cell r="AJ420">
            <v>25</v>
          </cell>
          <cell r="AK420">
            <v>0.33771999999999991</v>
          </cell>
          <cell r="AL420">
            <v>25</v>
          </cell>
          <cell r="AM420">
            <v>0.33771999999999991</v>
          </cell>
          <cell r="AN420">
            <v>0</v>
          </cell>
          <cell r="AO420">
            <v>30</v>
          </cell>
          <cell r="AP420">
            <v>0.34733000000000003</v>
          </cell>
          <cell r="AQ420">
            <v>25</v>
          </cell>
          <cell r="AR420">
            <v>0.33771999999999991</v>
          </cell>
          <cell r="AS420">
            <v>0.16666666666666663</v>
          </cell>
        </row>
        <row r="421">
          <cell r="C421">
            <v>14110</v>
          </cell>
          <cell r="D421">
            <v>8809668410426</v>
          </cell>
          <cell r="E421" t="str">
            <v>Acc'y</v>
          </cell>
          <cell r="F421" t="str">
            <v>Tactical</v>
          </cell>
          <cell r="G421" t="str">
            <v>VN</v>
          </cell>
          <cell r="H421" t="str">
            <v>A&amp;F</v>
          </cell>
          <cell r="I421" t="str">
            <v>S22</v>
          </cell>
          <cell r="J421" t="str">
            <v>A&amp;F</v>
          </cell>
          <cell r="K421" t="str">
            <v>O</v>
          </cell>
          <cell r="L421" t="str">
            <v>Table Side Storage M</v>
          </cell>
          <cell r="M421" t="str">
            <v>Foliage green</v>
          </cell>
          <cell r="N421" t="str">
            <v>x</v>
          </cell>
          <cell r="O421" t="str">
            <v>AT</v>
          </cell>
          <cell r="P421">
            <v>16.53</v>
          </cell>
          <cell r="Q421">
            <v>0</v>
          </cell>
          <cell r="R421">
            <v>2.7E-2</v>
          </cell>
          <cell r="S421">
            <v>16.557000000000002</v>
          </cell>
          <cell r="T421">
            <v>17.899999999999999</v>
          </cell>
          <cell r="U421">
            <v>17.899999999999999</v>
          </cell>
          <cell r="V421">
            <v>16.53</v>
          </cell>
          <cell r="W421">
            <v>0</v>
          </cell>
          <cell r="Y421">
            <v>2.7E-2</v>
          </cell>
          <cell r="Z421">
            <v>16.557000000000002</v>
          </cell>
          <cell r="AA421">
            <v>17.899999999999999</v>
          </cell>
          <cell r="AB421">
            <v>0</v>
          </cell>
          <cell r="AC421">
            <v>19.3401</v>
          </cell>
          <cell r="AF421">
            <v>0.24</v>
          </cell>
          <cell r="AG421">
            <v>19.580099999999998</v>
          </cell>
          <cell r="AH421">
            <v>21.1</v>
          </cell>
          <cell r="AI421">
            <v>0.17877094972067065</v>
          </cell>
          <cell r="AJ421">
            <v>25</v>
          </cell>
          <cell r="AK421">
            <v>0.33771999999999991</v>
          </cell>
          <cell r="AL421">
            <v>25</v>
          </cell>
          <cell r="AM421">
            <v>0.33771999999999991</v>
          </cell>
          <cell r="AN421">
            <v>0</v>
          </cell>
          <cell r="AO421">
            <v>30</v>
          </cell>
          <cell r="AP421">
            <v>0.34733000000000003</v>
          </cell>
          <cell r="AQ421">
            <v>25</v>
          </cell>
          <cell r="AR421">
            <v>0.33771999999999991</v>
          </cell>
          <cell r="AS421">
            <v>0.16666666666666663</v>
          </cell>
        </row>
        <row r="422">
          <cell r="C422">
            <v>14111</v>
          </cell>
          <cell r="D422">
            <v>8809668410433</v>
          </cell>
          <cell r="E422" t="str">
            <v>Acc'y</v>
          </cell>
          <cell r="F422" t="str">
            <v>Tactical</v>
          </cell>
          <cell r="G422" t="str">
            <v>VN</v>
          </cell>
          <cell r="H422" t="str">
            <v>A&amp;F</v>
          </cell>
          <cell r="I422" t="str">
            <v>S22</v>
          </cell>
          <cell r="J422" t="str">
            <v>A&amp;F</v>
          </cell>
          <cell r="K422" t="str">
            <v>O</v>
          </cell>
          <cell r="L422" t="str">
            <v>Table Side Storage M</v>
          </cell>
          <cell r="M422" t="str">
            <v>Military olive</v>
          </cell>
          <cell r="N422" t="str">
            <v>x</v>
          </cell>
          <cell r="O422" t="str">
            <v>AT</v>
          </cell>
          <cell r="P422">
            <v>16.47</v>
          </cell>
          <cell r="Q422">
            <v>0</v>
          </cell>
          <cell r="R422">
            <v>2.7E-2</v>
          </cell>
          <cell r="S422">
            <v>16.497</v>
          </cell>
          <cell r="T422">
            <v>17.8</v>
          </cell>
          <cell r="U422">
            <v>17.8</v>
          </cell>
          <cell r="V422">
            <v>16.47</v>
          </cell>
          <cell r="W422">
            <v>0</v>
          </cell>
          <cell r="Y422">
            <v>2.7E-2</v>
          </cell>
          <cell r="Z422">
            <v>16.497</v>
          </cell>
          <cell r="AA422">
            <v>17.8</v>
          </cell>
          <cell r="AB422">
            <v>0</v>
          </cell>
          <cell r="AC422">
            <v>19.269899999999996</v>
          </cell>
          <cell r="AF422">
            <v>0.24</v>
          </cell>
          <cell r="AG422">
            <v>19.509899999999995</v>
          </cell>
          <cell r="AH422">
            <v>21.1</v>
          </cell>
          <cell r="AI422">
            <v>0.18539325842696641</v>
          </cell>
          <cell r="AJ422">
            <v>25</v>
          </cell>
          <cell r="AK422">
            <v>0.34011999999999998</v>
          </cell>
          <cell r="AL422">
            <v>25</v>
          </cell>
          <cell r="AM422">
            <v>0.34011999999999998</v>
          </cell>
          <cell r="AN422">
            <v>0</v>
          </cell>
          <cell r="AO422">
            <v>30</v>
          </cell>
          <cell r="AP422">
            <v>0.34967000000000015</v>
          </cell>
          <cell r="AQ422">
            <v>25</v>
          </cell>
          <cell r="AR422">
            <v>0.34011999999999998</v>
          </cell>
          <cell r="AS422">
            <v>0.16666666666666663</v>
          </cell>
        </row>
        <row r="423">
          <cell r="C423">
            <v>14112</v>
          </cell>
          <cell r="D423">
            <v>8809668410440</v>
          </cell>
          <cell r="E423" t="str">
            <v>Acc'y</v>
          </cell>
          <cell r="F423" t="str">
            <v>Tactical</v>
          </cell>
          <cell r="G423" t="str">
            <v>VN</v>
          </cell>
          <cell r="H423" t="str">
            <v>A&amp;F</v>
          </cell>
          <cell r="I423" t="str">
            <v>S22</v>
          </cell>
          <cell r="J423" t="str">
            <v>A&amp;F</v>
          </cell>
          <cell r="K423" t="str">
            <v>O</v>
          </cell>
          <cell r="L423" t="str">
            <v>Table Side Storage M</v>
          </cell>
          <cell r="M423" t="str">
            <v>Multicam</v>
          </cell>
          <cell r="N423" t="str">
            <v>x</v>
          </cell>
          <cell r="O423" t="str">
            <v>AT</v>
          </cell>
          <cell r="P423">
            <v>25.73</v>
          </cell>
          <cell r="Q423">
            <v>0</v>
          </cell>
          <cell r="R423">
            <v>2.7E-2</v>
          </cell>
          <cell r="S423">
            <v>25.757000000000001</v>
          </cell>
          <cell r="T423">
            <v>27.8</v>
          </cell>
          <cell r="U423">
            <v>27.8</v>
          </cell>
          <cell r="V423">
            <v>25.73</v>
          </cell>
          <cell r="W423">
            <v>0</v>
          </cell>
          <cell r="Y423">
            <v>2.7E-2</v>
          </cell>
          <cell r="Z423">
            <v>25.757000000000001</v>
          </cell>
          <cell r="AA423">
            <v>27.8</v>
          </cell>
          <cell r="AB423">
            <v>0</v>
          </cell>
          <cell r="AC423">
            <v>28.817600000000002</v>
          </cell>
          <cell r="AF423">
            <v>0.24</v>
          </cell>
          <cell r="AG423">
            <v>29.057600000000001</v>
          </cell>
          <cell r="AH423">
            <v>31.4</v>
          </cell>
          <cell r="AI423">
            <v>0.1294964028776977</v>
          </cell>
          <cell r="AJ423">
            <v>39.299999999999997</v>
          </cell>
          <cell r="AK423">
            <v>0.34460559796437651</v>
          </cell>
          <cell r="AL423">
            <v>39.299999999999997</v>
          </cell>
          <cell r="AM423">
            <v>0.34460559796437651</v>
          </cell>
          <cell r="AN423">
            <v>0</v>
          </cell>
          <cell r="AO423">
            <v>45</v>
          </cell>
          <cell r="AP423">
            <v>0.35427555555555557</v>
          </cell>
          <cell r="AQ423">
            <v>39.299999999999997</v>
          </cell>
          <cell r="AR423">
            <v>0.34460559796437651</v>
          </cell>
          <cell r="AS423">
            <v>0.12666666666666671</v>
          </cell>
        </row>
        <row r="424">
          <cell r="C424">
            <v>14102</v>
          </cell>
          <cell r="D424">
            <v>8809584133164</v>
          </cell>
          <cell r="E424" t="str">
            <v>Acc'y</v>
          </cell>
          <cell r="F424" t="str">
            <v>Tactical</v>
          </cell>
          <cell r="G424" t="str">
            <v>VN</v>
          </cell>
          <cell r="H424" t="str">
            <v>A&amp;F</v>
          </cell>
          <cell r="I424" t="str">
            <v>S22</v>
          </cell>
          <cell r="J424" t="str">
            <v>A&amp;F</v>
          </cell>
          <cell r="K424" t="str">
            <v>O</v>
          </cell>
          <cell r="L424" t="str">
            <v>Table Side Storage L</v>
          </cell>
          <cell r="M424" t="str">
            <v>Black</v>
          </cell>
          <cell r="N424" t="str">
            <v>x</v>
          </cell>
          <cell r="O424" t="str">
            <v>AT</v>
          </cell>
          <cell r="P424">
            <v>20.78</v>
          </cell>
          <cell r="Q424">
            <v>0</v>
          </cell>
          <cell r="R424">
            <v>2.7E-2</v>
          </cell>
          <cell r="S424">
            <v>20.807000000000002</v>
          </cell>
          <cell r="T424">
            <v>22.5</v>
          </cell>
          <cell r="U424">
            <v>22.5</v>
          </cell>
          <cell r="V424">
            <v>20.78</v>
          </cell>
          <cell r="W424">
            <v>0</v>
          </cell>
          <cell r="Y424">
            <v>2.7E-2</v>
          </cell>
          <cell r="Z424">
            <v>20.807000000000002</v>
          </cell>
          <cell r="AA424">
            <v>22.5</v>
          </cell>
          <cell r="AB424">
            <v>0</v>
          </cell>
          <cell r="AC424">
            <v>24.3126</v>
          </cell>
          <cell r="AF424">
            <v>0.24</v>
          </cell>
          <cell r="AG424">
            <v>24.552599999999998</v>
          </cell>
          <cell r="AH424">
            <v>26.5</v>
          </cell>
          <cell r="AI424">
            <v>0.17777777777777781</v>
          </cell>
          <cell r="AJ424">
            <v>31.5</v>
          </cell>
          <cell r="AK424">
            <v>0.33946031746031735</v>
          </cell>
          <cell r="AL424">
            <v>31.5</v>
          </cell>
          <cell r="AM424">
            <v>0.33946031746031735</v>
          </cell>
          <cell r="AN424">
            <v>0</v>
          </cell>
          <cell r="AO424">
            <v>38</v>
          </cell>
          <cell r="AP424">
            <v>0.35387894736842107</v>
          </cell>
          <cell r="AQ424">
            <v>31.5</v>
          </cell>
          <cell r="AR424">
            <v>0.33946031746031735</v>
          </cell>
          <cell r="AS424">
            <v>0.17105263157894735</v>
          </cell>
        </row>
        <row r="425">
          <cell r="C425">
            <v>14104</v>
          </cell>
          <cell r="D425">
            <v>8809584133010</v>
          </cell>
          <cell r="E425" t="str">
            <v>Acc'y</v>
          </cell>
          <cell r="F425" t="str">
            <v>Tactical</v>
          </cell>
          <cell r="G425" t="str">
            <v>VN</v>
          </cell>
          <cell r="H425" t="str">
            <v>A&amp;F</v>
          </cell>
          <cell r="I425" t="str">
            <v>S22</v>
          </cell>
          <cell r="J425" t="str">
            <v>A&amp;F</v>
          </cell>
          <cell r="K425" t="str">
            <v>O</v>
          </cell>
          <cell r="L425" t="str">
            <v>Table Side Storage L</v>
          </cell>
          <cell r="M425" t="str">
            <v>Coyote Tan</v>
          </cell>
          <cell r="N425" t="str">
            <v>x</v>
          </cell>
          <cell r="O425" t="str">
            <v>AT</v>
          </cell>
          <cell r="P425">
            <v>20.85</v>
          </cell>
          <cell r="Q425">
            <v>0</v>
          </cell>
          <cell r="R425">
            <v>2.7E-2</v>
          </cell>
          <cell r="S425">
            <v>20.877000000000002</v>
          </cell>
          <cell r="T425">
            <v>22.5</v>
          </cell>
          <cell r="U425">
            <v>22.5</v>
          </cell>
          <cell r="V425">
            <v>20.85</v>
          </cell>
          <cell r="W425">
            <v>0</v>
          </cell>
          <cell r="Y425">
            <v>2.7E-2</v>
          </cell>
          <cell r="Z425">
            <v>20.877000000000002</v>
          </cell>
          <cell r="AA425">
            <v>22.5</v>
          </cell>
          <cell r="AB425">
            <v>0</v>
          </cell>
          <cell r="AC425">
            <v>24.394500000000001</v>
          </cell>
          <cell r="AF425">
            <v>0.24</v>
          </cell>
          <cell r="AG425">
            <v>24.634499999999999</v>
          </cell>
          <cell r="AH425">
            <v>26.6</v>
          </cell>
          <cell r="AI425">
            <v>0.18222222222222229</v>
          </cell>
          <cell r="AJ425">
            <v>31.5</v>
          </cell>
          <cell r="AK425">
            <v>0.33723809523809511</v>
          </cell>
          <cell r="AL425">
            <v>31.5</v>
          </cell>
          <cell r="AM425">
            <v>0.33723809523809511</v>
          </cell>
          <cell r="AN425">
            <v>0</v>
          </cell>
          <cell r="AO425">
            <v>38</v>
          </cell>
          <cell r="AP425">
            <v>0.35172368421052636</v>
          </cell>
          <cell r="AQ425">
            <v>31.5</v>
          </cell>
          <cell r="AR425">
            <v>0.33723809523809511</v>
          </cell>
          <cell r="AS425">
            <v>0.17105263157894735</v>
          </cell>
        </row>
        <row r="426">
          <cell r="C426">
            <v>14113</v>
          </cell>
          <cell r="D426">
            <v>8809668410457</v>
          </cell>
          <cell r="E426" t="str">
            <v>Acc'y</v>
          </cell>
          <cell r="F426" t="str">
            <v>Tactical</v>
          </cell>
          <cell r="G426" t="str">
            <v>VN</v>
          </cell>
          <cell r="H426" t="str">
            <v>A&amp;F</v>
          </cell>
          <cell r="I426" t="str">
            <v>S22</v>
          </cell>
          <cell r="J426" t="str">
            <v>A&amp;F</v>
          </cell>
          <cell r="K426" t="str">
            <v>O</v>
          </cell>
          <cell r="L426" t="str">
            <v>Table Side Storage L</v>
          </cell>
          <cell r="M426" t="str">
            <v>Foliage green</v>
          </cell>
          <cell r="N426" t="str">
            <v>x</v>
          </cell>
          <cell r="O426" t="str">
            <v>AT</v>
          </cell>
          <cell r="P426">
            <v>20.85</v>
          </cell>
          <cell r="Q426">
            <v>0</v>
          </cell>
          <cell r="R426">
            <v>2.7E-2</v>
          </cell>
          <cell r="S426">
            <v>20.877000000000002</v>
          </cell>
          <cell r="T426">
            <v>22.5</v>
          </cell>
          <cell r="U426">
            <v>22.5</v>
          </cell>
          <cell r="V426">
            <v>20.85</v>
          </cell>
          <cell r="W426">
            <v>0</v>
          </cell>
          <cell r="Y426">
            <v>2.7E-2</v>
          </cell>
          <cell r="Z426">
            <v>20.877000000000002</v>
          </cell>
          <cell r="AA426">
            <v>22.5</v>
          </cell>
          <cell r="AB426">
            <v>0</v>
          </cell>
          <cell r="AC426">
            <v>24.394500000000001</v>
          </cell>
          <cell r="AF426">
            <v>0.24</v>
          </cell>
          <cell r="AG426">
            <v>24.634499999999999</v>
          </cell>
          <cell r="AH426">
            <v>26.6</v>
          </cell>
          <cell r="AI426">
            <v>0.18222222222222229</v>
          </cell>
          <cell r="AJ426">
            <v>31.5</v>
          </cell>
          <cell r="AK426">
            <v>0.33723809523809511</v>
          </cell>
          <cell r="AL426">
            <v>31.5</v>
          </cell>
          <cell r="AM426">
            <v>0.33723809523809511</v>
          </cell>
          <cell r="AN426">
            <v>0</v>
          </cell>
          <cell r="AO426">
            <v>38</v>
          </cell>
          <cell r="AP426">
            <v>0.35172368421052636</v>
          </cell>
          <cell r="AQ426">
            <v>31.5</v>
          </cell>
          <cell r="AR426">
            <v>0.33723809523809511</v>
          </cell>
          <cell r="AS426">
            <v>0.17105263157894735</v>
          </cell>
        </row>
        <row r="427">
          <cell r="C427">
            <v>14114</v>
          </cell>
          <cell r="D427">
            <v>8809668410464</v>
          </cell>
          <cell r="E427" t="str">
            <v>Acc'y</v>
          </cell>
          <cell r="F427" t="str">
            <v>Tactical</v>
          </cell>
          <cell r="G427" t="str">
            <v>VN</v>
          </cell>
          <cell r="H427" t="str">
            <v>A&amp;F</v>
          </cell>
          <cell r="I427" t="str">
            <v>S22</v>
          </cell>
          <cell r="J427" t="str">
            <v>A&amp;F</v>
          </cell>
          <cell r="K427" t="str">
            <v>O</v>
          </cell>
          <cell r="L427" t="str">
            <v>Table Side Storage L</v>
          </cell>
          <cell r="M427" t="str">
            <v>Military olive</v>
          </cell>
          <cell r="N427" t="str">
            <v>x</v>
          </cell>
          <cell r="O427" t="str">
            <v>AT</v>
          </cell>
          <cell r="P427">
            <v>20.78</v>
          </cell>
          <cell r="Q427">
            <v>0</v>
          </cell>
          <cell r="R427">
            <v>2.7E-2</v>
          </cell>
          <cell r="S427">
            <v>20.807000000000002</v>
          </cell>
          <cell r="T427">
            <v>22.5</v>
          </cell>
          <cell r="U427">
            <v>22.5</v>
          </cell>
          <cell r="V427">
            <v>20.78</v>
          </cell>
          <cell r="W427">
            <v>0</v>
          </cell>
          <cell r="Y427">
            <v>2.7E-2</v>
          </cell>
          <cell r="Z427">
            <v>20.807000000000002</v>
          </cell>
          <cell r="AA427">
            <v>22.5</v>
          </cell>
          <cell r="AB427">
            <v>0</v>
          </cell>
          <cell r="AC427">
            <v>24.3126</v>
          </cell>
          <cell r="AF427">
            <v>0.24</v>
          </cell>
          <cell r="AG427">
            <v>24.552599999999998</v>
          </cell>
          <cell r="AH427">
            <v>26.5</v>
          </cell>
          <cell r="AI427">
            <v>0.17777777777777781</v>
          </cell>
          <cell r="AJ427">
            <v>31.5</v>
          </cell>
          <cell r="AK427">
            <v>0.33946031746031735</v>
          </cell>
          <cell r="AL427">
            <v>31.5</v>
          </cell>
          <cell r="AM427">
            <v>0.33946031746031735</v>
          </cell>
          <cell r="AN427">
            <v>0</v>
          </cell>
          <cell r="AO427">
            <v>38</v>
          </cell>
          <cell r="AP427">
            <v>0.35387894736842107</v>
          </cell>
          <cell r="AQ427">
            <v>31.5</v>
          </cell>
          <cell r="AR427">
            <v>0.33946031746031735</v>
          </cell>
          <cell r="AS427">
            <v>0.17105263157894735</v>
          </cell>
        </row>
        <row r="428">
          <cell r="C428">
            <v>14115</v>
          </cell>
          <cell r="D428">
            <v>8809668410471</v>
          </cell>
          <cell r="E428" t="str">
            <v>Acc'y</v>
          </cell>
          <cell r="F428" t="str">
            <v>Tactical</v>
          </cell>
          <cell r="G428" t="str">
            <v>VN</v>
          </cell>
          <cell r="H428" t="str">
            <v>A&amp;F</v>
          </cell>
          <cell r="I428" t="str">
            <v>S22</v>
          </cell>
          <cell r="J428" t="str">
            <v>A&amp;F</v>
          </cell>
          <cell r="K428" t="str">
            <v>O</v>
          </cell>
          <cell r="L428" t="str">
            <v>Table Side Storage L</v>
          </cell>
          <cell r="M428" t="str">
            <v>Multicam</v>
          </cell>
          <cell r="N428" t="str">
            <v>x</v>
          </cell>
          <cell r="O428" t="str">
            <v>AT</v>
          </cell>
          <cell r="P428">
            <v>34.51</v>
          </cell>
          <cell r="Q428">
            <v>0</v>
          </cell>
          <cell r="R428">
            <v>2.7E-2</v>
          </cell>
          <cell r="S428">
            <v>34.536999999999999</v>
          </cell>
          <cell r="T428">
            <v>37.299999999999997</v>
          </cell>
          <cell r="U428">
            <v>37.299999999999997</v>
          </cell>
          <cell r="V428">
            <v>34.51</v>
          </cell>
          <cell r="W428">
            <v>0</v>
          </cell>
          <cell r="Y428">
            <v>2.7E-2</v>
          </cell>
          <cell r="Z428">
            <v>34.536999999999999</v>
          </cell>
          <cell r="AA428">
            <v>37.299999999999997</v>
          </cell>
          <cell r="AB428">
            <v>0</v>
          </cell>
          <cell r="AC428">
            <v>38.651200000000003</v>
          </cell>
          <cell r="AF428">
            <v>0.24</v>
          </cell>
          <cell r="AG428">
            <v>38.891200000000005</v>
          </cell>
          <cell r="AH428">
            <v>42</v>
          </cell>
          <cell r="AI428">
            <v>0.12600536193029499</v>
          </cell>
          <cell r="AJ428">
            <v>52.3</v>
          </cell>
          <cell r="AK428">
            <v>0.33963671128107076</v>
          </cell>
          <cell r="AL428">
            <v>52.3</v>
          </cell>
          <cell r="AM428">
            <v>0.33963671128107076</v>
          </cell>
          <cell r="AN428">
            <v>0</v>
          </cell>
          <cell r="AO428">
            <v>59</v>
          </cell>
          <cell r="AP428">
            <v>0.34082711864406767</v>
          </cell>
          <cell r="AQ428">
            <v>52.3</v>
          </cell>
          <cell r="AR428">
            <v>0.33963671128107076</v>
          </cell>
          <cell r="AS428">
            <v>0.1135593220338984</v>
          </cell>
        </row>
        <row r="429">
          <cell r="C429">
            <v>14116</v>
          </cell>
          <cell r="D429">
            <v>8809668410488</v>
          </cell>
          <cell r="E429" t="str">
            <v>Acc'y</v>
          </cell>
          <cell r="F429" t="str">
            <v>Tactical</v>
          </cell>
          <cell r="G429" t="str">
            <v>VN</v>
          </cell>
          <cell r="H429" t="str">
            <v>A&amp;F</v>
          </cell>
          <cell r="I429" t="str">
            <v>S22</v>
          </cell>
          <cell r="J429" t="str">
            <v>A&amp;F</v>
          </cell>
          <cell r="K429" t="str">
            <v>O</v>
          </cell>
          <cell r="L429" t="str">
            <v>Table Side Storage S Inner Shell</v>
          </cell>
          <cell r="M429" t="str">
            <v>Black</v>
          </cell>
          <cell r="N429" t="str">
            <v>x</v>
          </cell>
          <cell r="O429" t="str">
            <v>AT</v>
          </cell>
          <cell r="P429">
            <v>5.89</v>
          </cell>
          <cell r="Q429">
            <v>0</v>
          </cell>
          <cell r="R429">
            <v>2.7E-2</v>
          </cell>
          <cell r="S429">
            <v>5.9169999999999998</v>
          </cell>
          <cell r="T429">
            <v>6.4</v>
          </cell>
          <cell r="U429">
            <v>6.4</v>
          </cell>
          <cell r="V429">
            <v>5.88</v>
          </cell>
          <cell r="W429">
            <v>0</v>
          </cell>
          <cell r="Y429">
            <v>2.7E-2</v>
          </cell>
          <cell r="Z429">
            <v>5.907</v>
          </cell>
          <cell r="AA429">
            <v>6.4</v>
          </cell>
          <cell r="AB429">
            <v>0</v>
          </cell>
          <cell r="AC429">
            <v>6.879599999999999</v>
          </cell>
          <cell r="AF429">
            <v>0.24</v>
          </cell>
          <cell r="AG429">
            <v>7.1195999999999993</v>
          </cell>
          <cell r="AH429">
            <v>7.7</v>
          </cell>
          <cell r="AI429">
            <v>0.203125</v>
          </cell>
          <cell r="AJ429">
            <v>10.8</v>
          </cell>
          <cell r="AK429">
            <v>0.45305555555555554</v>
          </cell>
          <cell r="AL429">
            <v>10.8</v>
          </cell>
          <cell r="AM429">
            <v>0.45212962962962966</v>
          </cell>
          <cell r="AN429">
            <v>0</v>
          </cell>
          <cell r="AO429">
            <v>13</v>
          </cell>
          <cell r="AP429">
            <v>0.45233846153846158</v>
          </cell>
          <cell r="AQ429">
            <v>10.8</v>
          </cell>
          <cell r="AR429">
            <v>0.45305555555555554</v>
          </cell>
          <cell r="AS429">
            <v>0.16923076923076918</v>
          </cell>
        </row>
        <row r="430">
          <cell r="C430">
            <v>14117</v>
          </cell>
          <cell r="D430">
            <v>8809668410495</v>
          </cell>
          <cell r="E430" t="str">
            <v>Acc'y</v>
          </cell>
          <cell r="F430" t="str">
            <v>Tactical</v>
          </cell>
          <cell r="G430" t="str">
            <v>VN</v>
          </cell>
          <cell r="H430" t="str">
            <v>A&amp;F</v>
          </cell>
          <cell r="I430" t="str">
            <v>S22</v>
          </cell>
          <cell r="J430" t="str">
            <v>A&amp;F</v>
          </cell>
          <cell r="K430" t="str">
            <v>O</v>
          </cell>
          <cell r="L430" t="str">
            <v>Table Side Storage S Inner Shell</v>
          </cell>
          <cell r="M430" t="str">
            <v>Coyote tan</v>
          </cell>
          <cell r="N430" t="str">
            <v>x</v>
          </cell>
          <cell r="O430" t="str">
            <v>AT</v>
          </cell>
          <cell r="P430">
            <v>5.89</v>
          </cell>
          <cell r="Q430">
            <v>0</v>
          </cell>
          <cell r="R430">
            <v>2.7E-2</v>
          </cell>
          <cell r="S430">
            <v>5.9169999999999998</v>
          </cell>
          <cell r="T430">
            <v>6.4</v>
          </cell>
          <cell r="U430">
            <v>6.4</v>
          </cell>
          <cell r="V430">
            <v>5.88</v>
          </cell>
          <cell r="W430">
            <v>0</v>
          </cell>
          <cell r="Y430">
            <v>2.7E-2</v>
          </cell>
          <cell r="Z430">
            <v>5.907</v>
          </cell>
          <cell r="AA430">
            <v>6.4</v>
          </cell>
          <cell r="AB430">
            <v>0</v>
          </cell>
          <cell r="AC430">
            <v>6.879599999999999</v>
          </cell>
          <cell r="AF430">
            <v>0.24</v>
          </cell>
          <cell r="AG430">
            <v>7.1195999999999993</v>
          </cell>
          <cell r="AH430">
            <v>7.7</v>
          </cell>
          <cell r="AI430">
            <v>0.203125</v>
          </cell>
          <cell r="AJ430">
            <v>10.8</v>
          </cell>
          <cell r="AK430">
            <v>0.45305555555555554</v>
          </cell>
          <cell r="AL430">
            <v>10.8</v>
          </cell>
          <cell r="AM430">
            <v>0.45212962962962966</v>
          </cell>
          <cell r="AN430">
            <v>0</v>
          </cell>
          <cell r="AO430">
            <v>13</v>
          </cell>
          <cell r="AP430">
            <v>0.45233846153846158</v>
          </cell>
          <cell r="AQ430">
            <v>10.8</v>
          </cell>
          <cell r="AR430">
            <v>0.45305555555555554</v>
          </cell>
          <cell r="AS430">
            <v>0.16923076923076918</v>
          </cell>
        </row>
        <row r="431">
          <cell r="C431">
            <v>10224</v>
          </cell>
          <cell r="D431">
            <v>8809668410303</v>
          </cell>
          <cell r="E431" t="str">
            <v>Acc'y</v>
          </cell>
          <cell r="F431" t="str">
            <v>Tactical</v>
          </cell>
          <cell r="G431" t="str">
            <v>VN</v>
          </cell>
          <cell r="H431" t="str">
            <v>A&amp;F</v>
          </cell>
          <cell r="I431" t="str">
            <v>S22</v>
          </cell>
          <cell r="J431" t="str">
            <v>A&amp;F</v>
          </cell>
          <cell r="K431" t="str">
            <v>O</v>
          </cell>
          <cell r="L431" t="str">
            <v>Tactical Chair Advanced Skin</v>
          </cell>
          <cell r="M431" t="str">
            <v>Black</v>
          </cell>
          <cell r="N431" t="str">
            <v>x</v>
          </cell>
          <cell r="O431" t="str">
            <v>AT</v>
          </cell>
          <cell r="P431">
            <v>14.5</v>
          </cell>
          <cell r="Q431">
            <v>0</v>
          </cell>
          <cell r="R431">
            <v>9.0999999999999984E-2</v>
          </cell>
          <cell r="S431">
            <v>14.590999999999999</v>
          </cell>
          <cell r="T431">
            <v>15.8</v>
          </cell>
          <cell r="U431">
            <v>15.8</v>
          </cell>
          <cell r="V431">
            <v>14.5</v>
          </cell>
          <cell r="W431">
            <v>0</v>
          </cell>
          <cell r="Y431">
            <v>9.0999999999999984E-2</v>
          </cell>
          <cell r="Z431">
            <v>14.590999999999999</v>
          </cell>
          <cell r="AA431">
            <v>15.8</v>
          </cell>
          <cell r="AB431">
            <v>0</v>
          </cell>
          <cell r="AC431">
            <v>16.965</v>
          </cell>
          <cell r="AF431">
            <v>0.24</v>
          </cell>
          <cell r="AG431">
            <v>17.204999999999998</v>
          </cell>
          <cell r="AH431">
            <v>18.600000000000001</v>
          </cell>
          <cell r="AI431">
            <v>0.17721518987341778</v>
          </cell>
          <cell r="AJ431">
            <v>25.5</v>
          </cell>
          <cell r="AK431">
            <v>0.42780392156862745</v>
          </cell>
          <cell r="AL431">
            <v>25.5</v>
          </cell>
          <cell r="AM431">
            <v>0.42780392156862745</v>
          </cell>
          <cell r="AN431">
            <v>0</v>
          </cell>
          <cell r="AO431">
            <v>31</v>
          </cell>
          <cell r="AP431">
            <v>0.44500000000000006</v>
          </cell>
          <cell r="AQ431">
            <v>25.5</v>
          </cell>
          <cell r="AR431">
            <v>0.42780392156862745</v>
          </cell>
          <cell r="AS431">
            <v>0.17741935483870963</v>
          </cell>
        </row>
        <row r="432">
          <cell r="C432">
            <v>10225</v>
          </cell>
          <cell r="D432">
            <v>8809668410310</v>
          </cell>
          <cell r="E432" t="str">
            <v>Acc'y</v>
          </cell>
          <cell r="F432" t="str">
            <v>Tactical</v>
          </cell>
          <cell r="G432" t="str">
            <v>VN</v>
          </cell>
          <cell r="H432" t="str">
            <v>A&amp;F</v>
          </cell>
          <cell r="I432" t="str">
            <v>S22</v>
          </cell>
          <cell r="J432" t="str">
            <v>A&amp;F</v>
          </cell>
          <cell r="K432" t="str">
            <v>O</v>
          </cell>
          <cell r="L432" t="str">
            <v>Tactical Chair Advanced Skin</v>
          </cell>
          <cell r="M432" t="str">
            <v>Coyote tan</v>
          </cell>
          <cell r="N432" t="str">
            <v>x</v>
          </cell>
          <cell r="O432" t="str">
            <v>AT</v>
          </cell>
          <cell r="P432">
            <v>14.55</v>
          </cell>
          <cell r="Q432">
            <v>0</v>
          </cell>
          <cell r="R432">
            <v>9.0999999999999984E-2</v>
          </cell>
          <cell r="S432">
            <v>14.641</v>
          </cell>
          <cell r="T432">
            <v>15.8</v>
          </cell>
          <cell r="U432">
            <v>15.8</v>
          </cell>
          <cell r="V432">
            <v>14.55</v>
          </cell>
          <cell r="W432">
            <v>0</v>
          </cell>
          <cell r="Y432">
            <v>9.0999999999999984E-2</v>
          </cell>
          <cell r="Z432">
            <v>14.641</v>
          </cell>
          <cell r="AA432">
            <v>15.8</v>
          </cell>
          <cell r="AB432">
            <v>0</v>
          </cell>
          <cell r="AC432">
            <v>17.023499999999999</v>
          </cell>
          <cell r="AF432">
            <v>0.24</v>
          </cell>
          <cell r="AG432">
            <v>17.263499999999997</v>
          </cell>
          <cell r="AH432">
            <v>18.600000000000001</v>
          </cell>
          <cell r="AI432">
            <v>0.17721518987341778</v>
          </cell>
          <cell r="AJ432">
            <v>25.5</v>
          </cell>
          <cell r="AK432">
            <v>0.42584313725490197</v>
          </cell>
          <cell r="AL432">
            <v>25.5</v>
          </cell>
          <cell r="AM432">
            <v>0.42584313725490197</v>
          </cell>
          <cell r="AN432">
            <v>0</v>
          </cell>
          <cell r="AO432">
            <v>31</v>
          </cell>
          <cell r="AP432">
            <v>0.44311290322580654</v>
          </cell>
          <cell r="AQ432">
            <v>25.5</v>
          </cell>
          <cell r="AR432">
            <v>0.42584313725490197</v>
          </cell>
          <cell r="AS432">
            <v>0.17741935483870963</v>
          </cell>
        </row>
        <row r="433">
          <cell r="C433">
            <v>10226</v>
          </cell>
          <cell r="D433">
            <v>8809668410327</v>
          </cell>
          <cell r="E433" t="str">
            <v>Acc'y</v>
          </cell>
          <cell r="F433" t="str">
            <v>Tactical</v>
          </cell>
          <cell r="G433" t="str">
            <v>VN</v>
          </cell>
          <cell r="H433" t="str">
            <v>A&amp;F</v>
          </cell>
          <cell r="I433" t="str">
            <v>S22</v>
          </cell>
          <cell r="J433" t="str">
            <v>A&amp;F</v>
          </cell>
          <cell r="K433" t="str">
            <v>O</v>
          </cell>
          <cell r="L433" t="str">
            <v>Tactical Chair Advanced Skin</v>
          </cell>
          <cell r="M433" t="str">
            <v>Multicam</v>
          </cell>
          <cell r="N433" t="str">
            <v>x</v>
          </cell>
          <cell r="O433" t="str">
            <v>AT</v>
          </cell>
          <cell r="P433">
            <v>21.24</v>
          </cell>
          <cell r="Q433">
            <v>0</v>
          </cell>
          <cell r="R433">
            <v>9.0999999999999984E-2</v>
          </cell>
          <cell r="S433">
            <v>21.331</v>
          </cell>
          <cell r="T433">
            <v>23</v>
          </cell>
          <cell r="U433">
            <v>23</v>
          </cell>
          <cell r="V433">
            <v>21.24</v>
          </cell>
          <cell r="W433">
            <v>0</v>
          </cell>
          <cell r="Y433">
            <v>9.0999999999999984E-2</v>
          </cell>
          <cell r="Z433">
            <v>21.331</v>
          </cell>
          <cell r="AA433">
            <v>23</v>
          </cell>
          <cell r="AB433">
            <v>0</v>
          </cell>
          <cell r="AC433">
            <v>23.788800000000002</v>
          </cell>
          <cell r="AF433">
            <v>0.24</v>
          </cell>
          <cell r="AG433">
            <v>24.0288</v>
          </cell>
          <cell r="AH433">
            <v>26</v>
          </cell>
          <cell r="AI433">
            <v>0.13043478260869557</v>
          </cell>
          <cell r="AJ433">
            <v>36</v>
          </cell>
          <cell r="AK433">
            <v>0.40747222222222224</v>
          </cell>
          <cell r="AL433">
            <v>36</v>
          </cell>
          <cell r="AM433">
            <v>0.40747222222222224</v>
          </cell>
          <cell r="AN433">
            <v>0</v>
          </cell>
          <cell r="AO433">
            <v>44</v>
          </cell>
          <cell r="AP433">
            <v>0.45389090909090912</v>
          </cell>
          <cell r="AQ433">
            <v>36</v>
          </cell>
          <cell r="AR433">
            <v>0.40747222222222224</v>
          </cell>
          <cell r="AS433">
            <v>0.18181818181818177</v>
          </cell>
        </row>
        <row r="434">
          <cell r="C434">
            <v>11173</v>
          </cell>
          <cell r="D434">
            <v>8809668410334</v>
          </cell>
          <cell r="E434" t="str">
            <v>Acc'y</v>
          </cell>
          <cell r="F434" t="str">
            <v>Tactical</v>
          </cell>
          <cell r="G434" t="str">
            <v>VN</v>
          </cell>
          <cell r="H434" t="str">
            <v>A&amp;F</v>
          </cell>
          <cell r="I434" t="str">
            <v>S22</v>
          </cell>
          <cell r="J434" t="str">
            <v>A&amp;F</v>
          </cell>
          <cell r="K434" t="str">
            <v>O</v>
          </cell>
          <cell r="L434" t="str">
            <v>Tactical Sunset Chair Advanced Skin</v>
          </cell>
          <cell r="M434" t="str">
            <v>Black</v>
          </cell>
          <cell r="N434" t="str">
            <v>x</v>
          </cell>
          <cell r="O434" t="str">
            <v>AT</v>
          </cell>
          <cell r="P434">
            <v>16.920000000000002</v>
          </cell>
          <cell r="Q434">
            <v>0</v>
          </cell>
          <cell r="R434">
            <v>9.0999999999999984E-2</v>
          </cell>
          <cell r="S434">
            <v>17.011000000000003</v>
          </cell>
          <cell r="T434">
            <v>18.399999999999999</v>
          </cell>
          <cell r="U434">
            <v>18.399999999999999</v>
          </cell>
          <cell r="V434">
            <v>16.920000000000002</v>
          </cell>
          <cell r="W434">
            <v>0</v>
          </cell>
          <cell r="Y434">
            <v>9.0999999999999984E-2</v>
          </cell>
          <cell r="Z434">
            <v>17.011000000000003</v>
          </cell>
          <cell r="AA434">
            <v>18.399999999999999</v>
          </cell>
          <cell r="AB434">
            <v>0</v>
          </cell>
          <cell r="AC434">
            <v>19.796400000000002</v>
          </cell>
          <cell r="AF434">
            <v>0.24</v>
          </cell>
          <cell r="AG434">
            <v>20.0364</v>
          </cell>
          <cell r="AH434">
            <v>21.6</v>
          </cell>
          <cell r="AI434">
            <v>0.17391304347826098</v>
          </cell>
          <cell r="AJ434">
            <v>33</v>
          </cell>
          <cell r="AK434">
            <v>0.48451515151515145</v>
          </cell>
          <cell r="AL434">
            <v>33</v>
          </cell>
          <cell r="AM434">
            <v>0.48451515151515145</v>
          </cell>
          <cell r="AN434">
            <v>0</v>
          </cell>
          <cell r="AO434">
            <v>36.5</v>
          </cell>
          <cell r="AP434">
            <v>0.45105753424657535</v>
          </cell>
          <cell r="AQ434">
            <v>33</v>
          </cell>
          <cell r="AR434">
            <v>0.48451515151515145</v>
          </cell>
          <cell r="AS434">
            <v>9.589041095890416E-2</v>
          </cell>
        </row>
        <row r="435">
          <cell r="C435">
            <v>11174</v>
          </cell>
          <cell r="D435">
            <v>8809668410341</v>
          </cell>
          <cell r="E435" t="str">
            <v>Acc'y</v>
          </cell>
          <cell r="F435" t="str">
            <v>Tactical</v>
          </cell>
          <cell r="G435" t="str">
            <v>VN</v>
          </cell>
          <cell r="H435" t="str">
            <v>A&amp;F</v>
          </cell>
          <cell r="I435" t="str">
            <v>S22</v>
          </cell>
          <cell r="J435" t="str">
            <v>A&amp;F</v>
          </cell>
          <cell r="K435" t="str">
            <v>O</v>
          </cell>
          <cell r="L435" t="str">
            <v>Tactical Sunset Chair Advanced Skin</v>
          </cell>
          <cell r="M435" t="str">
            <v>Coyote tan</v>
          </cell>
          <cell r="N435" t="str">
            <v>x</v>
          </cell>
          <cell r="O435" t="str">
            <v>AT</v>
          </cell>
          <cell r="P435">
            <v>16.98</v>
          </cell>
          <cell r="Q435">
            <v>0</v>
          </cell>
          <cell r="R435">
            <v>9.0999999999999984E-2</v>
          </cell>
          <cell r="S435">
            <v>17.071000000000002</v>
          </cell>
          <cell r="T435">
            <v>18.399999999999999</v>
          </cell>
          <cell r="U435">
            <v>18.399999999999999</v>
          </cell>
          <cell r="V435">
            <v>16.98</v>
          </cell>
          <cell r="W435">
            <v>0</v>
          </cell>
          <cell r="Y435">
            <v>9.0999999999999984E-2</v>
          </cell>
          <cell r="Z435">
            <v>17.071000000000002</v>
          </cell>
          <cell r="AA435">
            <v>18.399999999999999</v>
          </cell>
          <cell r="AB435">
            <v>0</v>
          </cell>
          <cell r="AC435">
            <v>19.866599999999998</v>
          </cell>
          <cell r="AF435">
            <v>0.24</v>
          </cell>
          <cell r="AG435">
            <v>20.106599999999997</v>
          </cell>
          <cell r="AH435">
            <v>21.7</v>
          </cell>
          <cell r="AI435">
            <v>0.17934782608695654</v>
          </cell>
          <cell r="AJ435">
            <v>33</v>
          </cell>
          <cell r="AK435">
            <v>0.48269696969696962</v>
          </cell>
          <cell r="AL435">
            <v>33</v>
          </cell>
          <cell r="AM435">
            <v>0.48269696969696962</v>
          </cell>
          <cell r="AN435">
            <v>0</v>
          </cell>
          <cell r="AO435">
            <v>36.5</v>
          </cell>
          <cell r="AP435">
            <v>0.44913424657534251</v>
          </cell>
          <cell r="AQ435">
            <v>33</v>
          </cell>
          <cell r="AR435">
            <v>0.48269696969696962</v>
          </cell>
          <cell r="AS435">
            <v>9.589041095890416E-2</v>
          </cell>
        </row>
        <row r="436">
          <cell r="C436">
            <v>11175</v>
          </cell>
          <cell r="D436">
            <v>8809668410358</v>
          </cell>
          <cell r="E436" t="str">
            <v>Acc'y</v>
          </cell>
          <cell r="F436" t="str">
            <v>Tactical</v>
          </cell>
          <cell r="G436" t="str">
            <v>VN</v>
          </cell>
          <cell r="H436" t="str">
            <v>A&amp;F</v>
          </cell>
          <cell r="I436" t="str">
            <v>S22</v>
          </cell>
          <cell r="J436" t="str">
            <v>A&amp;F</v>
          </cell>
          <cell r="K436" t="str">
            <v>O</v>
          </cell>
          <cell r="L436" t="str">
            <v>Tactical Sunset Chair Advanced Skin</v>
          </cell>
          <cell r="M436" t="str">
            <v>Multicam</v>
          </cell>
          <cell r="N436" t="str">
            <v>x</v>
          </cell>
          <cell r="O436" t="str">
            <v>AT</v>
          </cell>
          <cell r="P436">
            <v>26.15</v>
          </cell>
          <cell r="Q436">
            <v>0</v>
          </cell>
          <cell r="R436">
            <v>9.0999999999999984E-2</v>
          </cell>
          <cell r="S436">
            <v>26.241</v>
          </cell>
          <cell r="T436">
            <v>28.3</v>
          </cell>
          <cell r="U436">
            <v>28.3</v>
          </cell>
          <cell r="V436">
            <v>26.15</v>
          </cell>
          <cell r="W436">
            <v>0</v>
          </cell>
          <cell r="Y436">
            <v>9.0999999999999984E-2</v>
          </cell>
          <cell r="Z436">
            <v>26.241</v>
          </cell>
          <cell r="AA436">
            <v>28.3</v>
          </cell>
          <cell r="AB436">
            <v>0</v>
          </cell>
          <cell r="AC436">
            <v>29.288</v>
          </cell>
          <cell r="AF436">
            <v>0.24</v>
          </cell>
          <cell r="AG436">
            <v>29.527999999999999</v>
          </cell>
          <cell r="AH436">
            <v>31.9</v>
          </cell>
          <cell r="AI436">
            <v>0.12720848056537104</v>
          </cell>
          <cell r="AJ436">
            <v>50</v>
          </cell>
          <cell r="AK436">
            <v>0.47518000000000005</v>
          </cell>
          <cell r="AL436">
            <v>50</v>
          </cell>
          <cell r="AM436">
            <v>0.47518000000000005</v>
          </cell>
          <cell r="AN436">
            <v>0</v>
          </cell>
          <cell r="AO436">
            <v>54</v>
          </cell>
          <cell r="AP436">
            <v>0.45318518518518525</v>
          </cell>
          <cell r="AQ436">
            <v>50</v>
          </cell>
          <cell r="AR436">
            <v>0.47518000000000005</v>
          </cell>
          <cell r="AS436">
            <v>7.407407407407407E-2</v>
          </cell>
        </row>
        <row r="437">
          <cell r="C437">
            <v>12752</v>
          </cell>
          <cell r="D437">
            <v>8809272096689</v>
          </cell>
          <cell r="E437" t="str">
            <v>Acc'y</v>
          </cell>
          <cell r="F437" t="str">
            <v>Common</v>
          </cell>
          <cell r="G437" t="str">
            <v>VN</v>
          </cell>
          <cell r="H437" t="str">
            <v>A&amp;F</v>
          </cell>
          <cell r="I437" t="str">
            <v>S22</v>
          </cell>
          <cell r="J437" t="str">
            <v>A&amp;F</v>
          </cell>
          <cell r="K437" t="str">
            <v>O</v>
          </cell>
          <cell r="L437" t="str">
            <v>Cup Holder (Fabric version)</v>
          </cell>
          <cell r="M437" t="str">
            <v>Black</v>
          </cell>
          <cell r="N437" t="str">
            <v>x</v>
          </cell>
          <cell r="O437" t="str">
            <v>AT</v>
          </cell>
          <cell r="P437">
            <v>2.71</v>
          </cell>
          <cell r="Q437">
            <v>0</v>
          </cell>
          <cell r="R437">
            <v>4.7E-2</v>
          </cell>
          <cell r="S437">
            <v>2.7570000000000001</v>
          </cell>
          <cell r="T437">
            <v>3</v>
          </cell>
          <cell r="U437">
            <v>3</v>
          </cell>
          <cell r="V437">
            <v>2.71</v>
          </cell>
          <cell r="W437">
            <v>0</v>
          </cell>
          <cell r="Y437">
            <v>4.7E-2</v>
          </cell>
          <cell r="Z437">
            <v>2.7570000000000001</v>
          </cell>
          <cell r="AA437">
            <v>3</v>
          </cell>
          <cell r="AB437">
            <v>0</v>
          </cell>
          <cell r="AC437">
            <v>3.1706999999999996</v>
          </cell>
          <cell r="AF437">
            <v>0.24</v>
          </cell>
          <cell r="AG437">
            <v>3.4106999999999994</v>
          </cell>
          <cell r="AH437">
            <v>3.7</v>
          </cell>
          <cell r="AI437">
            <v>0.23333333333333339</v>
          </cell>
          <cell r="AJ437">
            <v>10.199999999999999</v>
          </cell>
          <cell r="AK437">
            <v>0.7297058823529412</v>
          </cell>
          <cell r="AL437">
            <v>10.199999999999999</v>
          </cell>
          <cell r="AM437">
            <v>0.7297058823529412</v>
          </cell>
          <cell r="AN437">
            <v>0</v>
          </cell>
          <cell r="AO437">
            <v>10.199999999999999</v>
          </cell>
          <cell r="AP437">
            <v>0.66561764705882354</v>
          </cell>
          <cell r="AQ437">
            <v>10.199999999999999</v>
          </cell>
          <cell r="AR437">
            <v>0.7297058823529412</v>
          </cell>
          <cell r="AS437">
            <v>0</v>
          </cell>
        </row>
        <row r="438">
          <cell r="C438">
            <v>15903</v>
          </cell>
          <cell r="D438">
            <v>8809584139722</v>
          </cell>
          <cell r="E438" t="str">
            <v>Acc'y</v>
          </cell>
          <cell r="F438" t="str">
            <v>Common</v>
          </cell>
          <cell r="G438" t="str">
            <v>VN</v>
          </cell>
          <cell r="H438" t="str">
            <v>A&amp;F</v>
          </cell>
          <cell r="I438" t="str">
            <v>S22</v>
          </cell>
          <cell r="J438" t="str">
            <v>A&amp;F</v>
          </cell>
          <cell r="K438" t="str">
            <v>O</v>
          </cell>
          <cell r="L438" t="str">
            <v>Tactical Table Storage Pocket</v>
          </cell>
          <cell r="M438" t="str">
            <v>Black</v>
          </cell>
          <cell r="N438" t="str">
            <v>x</v>
          </cell>
          <cell r="O438" t="str">
            <v>AT</v>
          </cell>
          <cell r="P438">
            <v>3.43</v>
          </cell>
          <cell r="Q438">
            <v>0</v>
          </cell>
          <cell r="R438">
            <v>4.7E-2</v>
          </cell>
          <cell r="S438">
            <v>3.4770000000000003</v>
          </cell>
          <cell r="T438">
            <v>3.8</v>
          </cell>
          <cell r="U438">
            <v>3.8</v>
          </cell>
          <cell r="V438">
            <v>3.43</v>
          </cell>
          <cell r="W438">
            <v>0</v>
          </cell>
          <cell r="Y438">
            <v>4.7E-2</v>
          </cell>
          <cell r="Z438">
            <v>3.4770000000000003</v>
          </cell>
          <cell r="AA438">
            <v>3.8</v>
          </cell>
          <cell r="AB438">
            <v>0</v>
          </cell>
          <cell r="AC438">
            <v>4.0130999999999997</v>
          </cell>
          <cell r="AD438">
            <v>0.41599999999999998</v>
          </cell>
          <cell r="AF438">
            <v>0.24</v>
          </cell>
          <cell r="AG438">
            <v>4.6691000000000003</v>
          </cell>
          <cell r="AH438">
            <v>5</v>
          </cell>
          <cell r="AI438">
            <v>0.31578947368421062</v>
          </cell>
          <cell r="AJ438">
            <v>6</v>
          </cell>
          <cell r="AK438">
            <v>0.42049999999999998</v>
          </cell>
          <cell r="AL438">
            <v>6</v>
          </cell>
          <cell r="AM438">
            <v>0.42049999999999998</v>
          </cell>
          <cell r="AN438">
            <v>0</v>
          </cell>
          <cell r="AO438">
            <v>8</v>
          </cell>
          <cell r="AP438">
            <v>0.41636249999999997</v>
          </cell>
          <cell r="AQ438">
            <v>6</v>
          </cell>
          <cell r="AR438">
            <v>0.42049999999999998</v>
          </cell>
          <cell r="AS438">
            <v>0.25</v>
          </cell>
        </row>
        <row r="439">
          <cell r="C439">
            <v>12833</v>
          </cell>
          <cell r="D439">
            <v>8809759238243</v>
          </cell>
          <cell r="E439" t="str">
            <v>Acc'y</v>
          </cell>
          <cell r="F439" t="str">
            <v>Common</v>
          </cell>
          <cell r="G439" t="str">
            <v>VN</v>
          </cell>
          <cell r="H439" t="str">
            <v>A&amp;F</v>
          </cell>
          <cell r="I439" t="str">
            <v>S22</v>
          </cell>
          <cell r="J439" t="str">
            <v>A&amp;F</v>
          </cell>
          <cell r="K439" t="str">
            <v>O</v>
          </cell>
          <cell r="L439" t="str">
            <v>Tac. Table Storage Pocket L</v>
          </cell>
          <cell r="M439" t="str">
            <v>Black</v>
          </cell>
          <cell r="O439" t="str">
            <v>AT</v>
          </cell>
          <cell r="AC439">
            <v>5.9669999999999996</v>
          </cell>
          <cell r="AD439">
            <v>0.41599999999999998</v>
          </cell>
          <cell r="AF439">
            <v>0.24</v>
          </cell>
          <cell r="AG439">
            <v>6.6230000000000002</v>
          </cell>
          <cell r="AH439">
            <v>7.2</v>
          </cell>
          <cell r="AJ439">
            <v>11.1</v>
          </cell>
          <cell r="AK439">
            <v>1</v>
          </cell>
          <cell r="AO439">
            <v>11.1</v>
          </cell>
          <cell r="AP439">
            <v>0.40333333333333332</v>
          </cell>
        </row>
        <row r="440">
          <cell r="C440">
            <v>13451</v>
          </cell>
          <cell r="D440">
            <v>8809272094937</v>
          </cell>
          <cell r="E440" t="str">
            <v>Acc'y</v>
          </cell>
          <cell r="F440" t="str">
            <v>Common</v>
          </cell>
          <cell r="G440" t="str">
            <v>VN</v>
          </cell>
          <cell r="H440" t="str">
            <v>A&amp;F</v>
          </cell>
          <cell r="I440" t="str">
            <v>S22</v>
          </cell>
          <cell r="J440" t="str">
            <v>Drop</v>
          </cell>
          <cell r="K440" t="str">
            <v>X</v>
          </cell>
          <cell r="L440" t="str">
            <v>Rain Cover for Chair One</v>
          </cell>
          <cell r="M440" t="str">
            <v>Black</v>
          </cell>
          <cell r="N440" t="str">
            <v>x</v>
          </cell>
          <cell r="O440" t="str">
            <v>AT</v>
          </cell>
          <cell r="P440">
            <v>4.68</v>
          </cell>
          <cell r="Q440">
            <v>0</v>
          </cell>
          <cell r="R440">
            <v>4.7E-2</v>
          </cell>
          <cell r="S440">
            <v>4.7269999999999994</v>
          </cell>
          <cell r="T440">
            <v>5.0999999999999996</v>
          </cell>
          <cell r="U440">
            <v>5.0999999999999996</v>
          </cell>
          <cell r="V440">
            <v>4.68</v>
          </cell>
          <cell r="W440">
            <v>0</v>
          </cell>
          <cell r="Y440">
            <v>4.7E-2</v>
          </cell>
          <cell r="Z440">
            <v>4.7269999999999994</v>
          </cell>
          <cell r="AA440">
            <v>5.0999999999999996</v>
          </cell>
          <cell r="AB440">
            <v>0</v>
          </cell>
          <cell r="AJ440">
            <v>13</v>
          </cell>
          <cell r="AK440">
            <v>0.63638461538461544</v>
          </cell>
          <cell r="AL440">
            <v>13</v>
          </cell>
          <cell r="AM440">
            <v>0.63638461538461544</v>
          </cell>
          <cell r="AN440">
            <v>0</v>
          </cell>
        </row>
        <row r="441">
          <cell r="C441">
            <v>30951</v>
          </cell>
          <cell r="D441">
            <v>8809272091097</v>
          </cell>
          <cell r="E441" t="str">
            <v>Acc'y</v>
          </cell>
          <cell r="F441" t="str">
            <v>Common</v>
          </cell>
          <cell r="G441" t="str">
            <v>KR</v>
          </cell>
          <cell r="H441" t="str">
            <v>A&amp;F</v>
          </cell>
          <cell r="I441" t="str">
            <v>S22</v>
          </cell>
          <cell r="J441" t="str">
            <v>A&amp;F</v>
          </cell>
          <cell r="K441" t="str">
            <v>O</v>
          </cell>
          <cell r="L441" t="str">
            <v>Velcro Tie 32cm(4pcs/set)</v>
          </cell>
          <cell r="M441" t="str">
            <v>Black</v>
          </cell>
          <cell r="N441" t="str">
            <v>x</v>
          </cell>
          <cell r="O441" t="str">
            <v>외주가공</v>
          </cell>
          <cell r="P441">
            <v>0.22</v>
          </cell>
          <cell r="Q441">
            <v>0</v>
          </cell>
          <cell r="R441">
            <v>4.2999999999999997E-2</v>
          </cell>
          <cell r="S441">
            <v>0.26300000000000001</v>
          </cell>
          <cell r="T441">
            <v>0.3</v>
          </cell>
          <cell r="U441">
            <v>0.3</v>
          </cell>
          <cell r="V441">
            <v>0.88</v>
          </cell>
          <cell r="W441">
            <v>0</v>
          </cell>
          <cell r="Y441">
            <v>4.2999999999999997E-2</v>
          </cell>
          <cell r="Z441">
            <v>0.92300000000000004</v>
          </cell>
          <cell r="AA441">
            <v>1</v>
          </cell>
          <cell r="AB441">
            <v>2.3333333333333335</v>
          </cell>
          <cell r="AC441">
            <v>1.2589999999999999</v>
          </cell>
          <cell r="AF441">
            <v>8.5999999999999993E-2</v>
          </cell>
          <cell r="AG441">
            <v>1.345</v>
          </cell>
          <cell r="AH441">
            <v>1.5</v>
          </cell>
          <cell r="AI441">
            <v>0.5</v>
          </cell>
          <cell r="AJ441">
            <v>5.2</v>
          </cell>
          <cell r="AK441">
            <v>0.82250000000000001</v>
          </cell>
          <cell r="AL441">
            <v>5.2</v>
          </cell>
          <cell r="AM441">
            <v>0.94942307692307693</v>
          </cell>
          <cell r="AN441">
            <v>0</v>
          </cell>
          <cell r="AO441">
            <v>5.2</v>
          </cell>
          <cell r="AP441">
            <v>0.74134615384615388</v>
          </cell>
          <cell r="AQ441">
            <v>5.2</v>
          </cell>
          <cell r="AR441">
            <v>0.82250000000000001</v>
          </cell>
          <cell r="AS441">
            <v>0</v>
          </cell>
        </row>
        <row r="442">
          <cell r="C442">
            <v>30952</v>
          </cell>
          <cell r="D442">
            <v>8809272091110</v>
          </cell>
          <cell r="E442" t="str">
            <v>Acc'y</v>
          </cell>
          <cell r="F442" t="str">
            <v>Common</v>
          </cell>
          <cell r="G442" t="str">
            <v>KR</v>
          </cell>
          <cell r="H442" t="str">
            <v>A&amp;F</v>
          </cell>
          <cell r="I442" t="str">
            <v>S22</v>
          </cell>
          <cell r="J442" t="str">
            <v>A&amp;F</v>
          </cell>
          <cell r="K442" t="str">
            <v>O</v>
          </cell>
          <cell r="L442" t="str">
            <v>Velcro Tie 50cm(4pcs/set)</v>
          </cell>
          <cell r="M442" t="str">
            <v>Black</v>
          </cell>
          <cell r="N442" t="str">
            <v>x</v>
          </cell>
          <cell r="O442" t="str">
            <v>외주가공</v>
          </cell>
          <cell r="P442">
            <v>0.35</v>
          </cell>
          <cell r="Q442">
            <v>0</v>
          </cell>
          <cell r="R442">
            <v>5.5E-2</v>
          </cell>
          <cell r="S442">
            <v>0.40499999999999997</v>
          </cell>
          <cell r="T442">
            <v>0.4</v>
          </cell>
          <cell r="U442">
            <v>0.4</v>
          </cell>
          <cell r="V442">
            <v>1.4</v>
          </cell>
          <cell r="W442">
            <v>0</v>
          </cell>
          <cell r="Y442">
            <v>5.5E-2</v>
          </cell>
          <cell r="Z442">
            <v>1.4549999999999998</v>
          </cell>
          <cell r="AA442">
            <v>1.6</v>
          </cell>
          <cell r="AB442">
            <v>3</v>
          </cell>
          <cell r="AC442">
            <v>1.7789999999999999</v>
          </cell>
          <cell r="AF442">
            <v>0.11</v>
          </cell>
          <cell r="AG442">
            <v>1.889</v>
          </cell>
          <cell r="AH442">
            <v>2</v>
          </cell>
          <cell r="AI442">
            <v>0.25</v>
          </cell>
          <cell r="AJ442">
            <v>6.6</v>
          </cell>
          <cell r="AK442">
            <v>0.77954545454545454</v>
          </cell>
          <cell r="AL442">
            <v>6.6</v>
          </cell>
          <cell r="AM442">
            <v>0.9386363636363636</v>
          </cell>
          <cell r="AN442">
            <v>0</v>
          </cell>
          <cell r="AO442">
            <v>6.6</v>
          </cell>
          <cell r="AP442">
            <v>0.71378787878787875</v>
          </cell>
          <cell r="AQ442">
            <v>6.6</v>
          </cell>
          <cell r="AR442">
            <v>0.77954545454545454</v>
          </cell>
          <cell r="AS442">
            <v>0</v>
          </cell>
        </row>
        <row r="443">
          <cell r="C443">
            <v>91494</v>
          </cell>
          <cell r="D443">
            <v>8809272094470</v>
          </cell>
          <cell r="E443" t="str">
            <v>Acc'y</v>
          </cell>
          <cell r="F443" t="str">
            <v>Common</v>
          </cell>
          <cell r="G443" t="str">
            <v>KR</v>
          </cell>
          <cell r="H443" t="str">
            <v>A&amp;F</v>
          </cell>
          <cell r="I443" t="str">
            <v>S22</v>
          </cell>
          <cell r="J443" t="str">
            <v>Drop</v>
          </cell>
          <cell r="K443" t="str">
            <v>X</v>
          </cell>
          <cell r="L443" t="str">
            <v xml:space="preserve">Hello my name is Patch </v>
          </cell>
          <cell r="M443" t="str">
            <v>Red</v>
          </cell>
          <cell r="N443" t="str">
            <v>x</v>
          </cell>
          <cell r="O443" t="str">
            <v>외주가공</v>
          </cell>
          <cell r="P443">
            <v>0.9</v>
          </cell>
          <cell r="Q443">
            <v>0</v>
          </cell>
          <cell r="R443">
            <v>0.125</v>
          </cell>
          <cell r="S443">
            <v>1.0249999999999999</v>
          </cell>
          <cell r="T443">
            <v>1.1000000000000001</v>
          </cell>
          <cell r="U443">
            <v>1.1000000000000001</v>
          </cell>
          <cell r="V443">
            <v>0.9</v>
          </cell>
          <cell r="W443">
            <v>0</v>
          </cell>
          <cell r="Y443">
            <v>0.125</v>
          </cell>
          <cell r="Z443">
            <v>1.0249999999999999</v>
          </cell>
          <cell r="AA443">
            <v>1.1000000000000001</v>
          </cell>
          <cell r="AB443">
            <v>0</v>
          </cell>
          <cell r="AJ443">
            <v>1.4</v>
          </cell>
          <cell r="AK443">
            <v>0.2678571428571429</v>
          </cell>
          <cell r="AL443">
            <v>1.4</v>
          </cell>
          <cell r="AM443">
            <v>0.2678571428571429</v>
          </cell>
          <cell r="AN443">
            <v>0</v>
          </cell>
        </row>
        <row r="444">
          <cell r="C444">
            <v>91495</v>
          </cell>
          <cell r="D444">
            <v>8809272094487</v>
          </cell>
          <cell r="E444" t="str">
            <v>Acc'y</v>
          </cell>
          <cell r="F444" t="str">
            <v>Common</v>
          </cell>
          <cell r="G444" t="str">
            <v>KR</v>
          </cell>
          <cell r="H444" t="str">
            <v>A&amp;F</v>
          </cell>
          <cell r="I444" t="str">
            <v>S22</v>
          </cell>
          <cell r="J444" t="str">
            <v>Drop</v>
          </cell>
          <cell r="K444" t="str">
            <v>X</v>
          </cell>
          <cell r="L444" t="str">
            <v xml:space="preserve">Hello my name is Patch </v>
          </cell>
          <cell r="M444" t="str">
            <v>Black</v>
          </cell>
          <cell r="N444" t="str">
            <v>x</v>
          </cell>
          <cell r="O444" t="str">
            <v>외주가공</v>
          </cell>
          <cell r="P444">
            <v>0.9</v>
          </cell>
          <cell r="Q444">
            <v>0</v>
          </cell>
          <cell r="R444">
            <v>0.08</v>
          </cell>
          <cell r="S444">
            <v>0.98</v>
          </cell>
          <cell r="T444">
            <v>1.1000000000000001</v>
          </cell>
          <cell r="U444">
            <v>1.1000000000000001</v>
          </cell>
          <cell r="V444">
            <v>0.9</v>
          </cell>
          <cell r="W444">
            <v>0</v>
          </cell>
          <cell r="Y444">
            <v>0.08</v>
          </cell>
          <cell r="Z444">
            <v>0.98</v>
          </cell>
          <cell r="AA444">
            <v>1.1000000000000001</v>
          </cell>
          <cell r="AB444">
            <v>0</v>
          </cell>
          <cell r="AJ444">
            <v>1.4</v>
          </cell>
          <cell r="AK444">
            <v>0.29999999999999993</v>
          </cell>
          <cell r="AL444">
            <v>1.4</v>
          </cell>
          <cell r="AM444">
            <v>0.29999999999999993</v>
          </cell>
          <cell r="AN444">
            <v>0</v>
          </cell>
        </row>
        <row r="445">
          <cell r="C445">
            <v>91496</v>
          </cell>
          <cell r="D445">
            <v>8809272094494</v>
          </cell>
          <cell r="E445" t="str">
            <v>Acc'y</v>
          </cell>
          <cell r="F445" t="str">
            <v>Common</v>
          </cell>
          <cell r="G445" t="str">
            <v>KR</v>
          </cell>
          <cell r="H445" t="str">
            <v>A&amp;F</v>
          </cell>
          <cell r="I445" t="str">
            <v>S22</v>
          </cell>
          <cell r="J445" t="str">
            <v>Drop</v>
          </cell>
          <cell r="K445" t="str">
            <v>X</v>
          </cell>
          <cell r="L445" t="str">
            <v xml:space="preserve">Hello my name is Patch </v>
          </cell>
          <cell r="M445" t="str">
            <v>Blue</v>
          </cell>
          <cell r="N445" t="str">
            <v>x</v>
          </cell>
          <cell r="O445" t="str">
            <v>외주가공</v>
          </cell>
          <cell r="P445">
            <v>0.9</v>
          </cell>
          <cell r="Q445">
            <v>0</v>
          </cell>
          <cell r="R445">
            <v>0.08</v>
          </cell>
          <cell r="S445">
            <v>0.98</v>
          </cell>
          <cell r="T445">
            <v>1.1000000000000001</v>
          </cell>
          <cell r="U445">
            <v>1.1000000000000001</v>
          </cell>
          <cell r="V445">
            <v>0.9</v>
          </cell>
          <cell r="W445">
            <v>0</v>
          </cell>
          <cell r="Y445">
            <v>0.08</v>
          </cell>
          <cell r="Z445">
            <v>0.98</v>
          </cell>
          <cell r="AA445">
            <v>1.1000000000000001</v>
          </cell>
          <cell r="AB445">
            <v>0</v>
          </cell>
          <cell r="AJ445">
            <v>1.4</v>
          </cell>
          <cell r="AK445">
            <v>0.29999999999999993</v>
          </cell>
          <cell r="AL445">
            <v>1.4</v>
          </cell>
          <cell r="AM445">
            <v>0.29999999999999993</v>
          </cell>
          <cell r="AN445">
            <v>0</v>
          </cell>
        </row>
        <row r="446">
          <cell r="C446">
            <v>91497</v>
          </cell>
          <cell r="D446">
            <v>8809272094906</v>
          </cell>
          <cell r="E446" t="str">
            <v>Acc'y</v>
          </cell>
          <cell r="F446" t="str">
            <v>Common</v>
          </cell>
          <cell r="G446" t="str">
            <v>KR</v>
          </cell>
          <cell r="H446" t="str">
            <v>A&amp;F</v>
          </cell>
          <cell r="I446" t="str">
            <v>S22</v>
          </cell>
          <cell r="J446" t="str">
            <v>Drop</v>
          </cell>
          <cell r="K446" t="str">
            <v>X</v>
          </cell>
          <cell r="L446" t="str">
            <v xml:space="preserve">Hello my name is Patch </v>
          </cell>
          <cell r="M446" t="str">
            <v>Coyote tan</v>
          </cell>
          <cell r="N446" t="str">
            <v>x</v>
          </cell>
          <cell r="O446" t="str">
            <v>외주가공</v>
          </cell>
          <cell r="P446">
            <v>0.9</v>
          </cell>
          <cell r="Q446">
            <v>0</v>
          </cell>
          <cell r="R446">
            <v>0.08</v>
          </cell>
          <cell r="S446">
            <v>0.98</v>
          </cell>
          <cell r="T446">
            <v>1.1000000000000001</v>
          </cell>
          <cell r="U446">
            <v>1.1000000000000001</v>
          </cell>
          <cell r="V446">
            <v>0.9</v>
          </cell>
          <cell r="W446">
            <v>0</v>
          </cell>
          <cell r="Y446">
            <v>0.08</v>
          </cell>
          <cell r="Z446">
            <v>0.98</v>
          </cell>
          <cell r="AA446">
            <v>1.1000000000000001</v>
          </cell>
          <cell r="AB446">
            <v>0</v>
          </cell>
          <cell r="AJ446">
            <v>1.4</v>
          </cell>
          <cell r="AK446">
            <v>0.29999999999999993</v>
          </cell>
          <cell r="AL446">
            <v>1.4</v>
          </cell>
          <cell r="AM446">
            <v>0.29999999999999993</v>
          </cell>
          <cell r="AN446">
            <v>0</v>
          </cell>
        </row>
        <row r="447">
          <cell r="C447">
            <v>91498</v>
          </cell>
          <cell r="D447">
            <v>8809272094913</v>
          </cell>
          <cell r="E447" t="str">
            <v>Acc'y</v>
          </cell>
          <cell r="F447" t="str">
            <v>Common</v>
          </cell>
          <cell r="G447" t="str">
            <v>KR</v>
          </cell>
          <cell r="H447" t="str">
            <v>A&amp;F</v>
          </cell>
          <cell r="I447" t="str">
            <v>S22</v>
          </cell>
          <cell r="J447" t="str">
            <v>Drop</v>
          </cell>
          <cell r="K447" t="str">
            <v>X</v>
          </cell>
          <cell r="L447" t="str">
            <v xml:space="preserve">Hello my name is Patch </v>
          </cell>
          <cell r="M447" t="str">
            <v>Foliage Green</v>
          </cell>
          <cell r="N447" t="str">
            <v>x</v>
          </cell>
          <cell r="O447" t="str">
            <v>외주가공</v>
          </cell>
          <cell r="P447">
            <v>0.9</v>
          </cell>
          <cell r="Q447">
            <v>0</v>
          </cell>
          <cell r="R447">
            <v>0.08</v>
          </cell>
          <cell r="S447">
            <v>0.98</v>
          </cell>
          <cell r="T447">
            <v>1.1000000000000001</v>
          </cell>
          <cell r="U447">
            <v>1.1000000000000001</v>
          </cell>
          <cell r="V447">
            <v>0.9</v>
          </cell>
          <cell r="W447">
            <v>0</v>
          </cell>
          <cell r="Y447">
            <v>0.08</v>
          </cell>
          <cell r="Z447">
            <v>0.98</v>
          </cell>
          <cell r="AA447">
            <v>1.1000000000000001</v>
          </cell>
          <cell r="AB447">
            <v>0</v>
          </cell>
          <cell r="AJ447">
            <v>1.4</v>
          </cell>
          <cell r="AK447">
            <v>0.29999999999999993</v>
          </cell>
          <cell r="AL447">
            <v>1.4</v>
          </cell>
          <cell r="AM447">
            <v>0.29999999999999993</v>
          </cell>
          <cell r="AN447">
            <v>0</v>
          </cell>
        </row>
        <row r="448">
          <cell r="C448">
            <v>91499</v>
          </cell>
          <cell r="D448">
            <v>8809272094920</v>
          </cell>
          <cell r="E448" t="str">
            <v>Acc'y</v>
          </cell>
          <cell r="F448" t="str">
            <v>Common</v>
          </cell>
          <cell r="G448" t="str">
            <v>KR</v>
          </cell>
          <cell r="H448" t="str">
            <v>A&amp;F</v>
          </cell>
          <cell r="I448" t="str">
            <v>S22</v>
          </cell>
          <cell r="J448" t="str">
            <v>Drop</v>
          </cell>
          <cell r="K448" t="str">
            <v>X</v>
          </cell>
          <cell r="L448" t="str">
            <v xml:space="preserve">Hello my name is Patch </v>
          </cell>
          <cell r="M448" t="str">
            <v>Hunter Orange</v>
          </cell>
          <cell r="N448" t="str">
            <v>x</v>
          </cell>
          <cell r="O448" t="str">
            <v>외주가공</v>
          </cell>
          <cell r="P448">
            <v>0.9</v>
          </cell>
          <cell r="Q448">
            <v>0</v>
          </cell>
          <cell r="R448">
            <v>0.08</v>
          </cell>
          <cell r="S448">
            <v>0.98</v>
          </cell>
          <cell r="T448">
            <v>1.1000000000000001</v>
          </cell>
          <cell r="U448">
            <v>1.1000000000000001</v>
          </cell>
          <cell r="V448">
            <v>0.9</v>
          </cell>
          <cell r="W448">
            <v>0</v>
          </cell>
          <cell r="Y448">
            <v>0.08</v>
          </cell>
          <cell r="Z448">
            <v>0.98</v>
          </cell>
          <cell r="AA448">
            <v>1.1000000000000001</v>
          </cell>
          <cell r="AB448">
            <v>0</v>
          </cell>
          <cell r="AJ448">
            <v>1.4</v>
          </cell>
          <cell r="AK448">
            <v>0.29999999999999993</v>
          </cell>
          <cell r="AL448">
            <v>1.4</v>
          </cell>
          <cell r="AM448">
            <v>0.29999999999999993</v>
          </cell>
          <cell r="AN448">
            <v>0</v>
          </cell>
        </row>
        <row r="449">
          <cell r="C449">
            <v>31369</v>
          </cell>
          <cell r="D449">
            <v>8809272095637</v>
          </cell>
          <cell r="E449" t="str">
            <v>Acc'y</v>
          </cell>
          <cell r="F449" t="str">
            <v>Common</v>
          </cell>
          <cell r="G449" t="str">
            <v>KR</v>
          </cell>
          <cell r="H449" t="str">
            <v>A&amp;F</v>
          </cell>
          <cell r="I449" t="str">
            <v>S22</v>
          </cell>
          <cell r="J449" t="str">
            <v>A&amp;F</v>
          </cell>
          <cell r="K449" t="str">
            <v>O</v>
          </cell>
          <cell r="L449" t="str">
            <v xml:space="preserve">Helinox Logo Decal L(204x57mm) </v>
          </cell>
          <cell r="M449" t="str">
            <v>Reflective</v>
          </cell>
          <cell r="N449" t="str">
            <v>x</v>
          </cell>
          <cell r="O449" t="str">
            <v>외주가공</v>
          </cell>
          <cell r="P449">
            <v>1.6619999999999999</v>
          </cell>
          <cell r="Q449">
            <v>0</v>
          </cell>
          <cell r="R449">
            <v>5.8599999999999999E-2</v>
          </cell>
          <cell r="S449">
            <v>1.7205999999999999</v>
          </cell>
          <cell r="T449">
            <v>1.9</v>
          </cell>
          <cell r="U449">
            <v>1.9</v>
          </cell>
          <cell r="V449">
            <v>1.6619999999999999</v>
          </cell>
          <cell r="W449">
            <v>0</v>
          </cell>
          <cell r="Y449">
            <v>5.8599999999999999E-2</v>
          </cell>
          <cell r="Z449">
            <v>1.7205999999999999</v>
          </cell>
          <cell r="AA449">
            <v>1.9</v>
          </cell>
          <cell r="AB449">
            <v>0</v>
          </cell>
          <cell r="AC449">
            <v>2.0390000000000001</v>
          </cell>
          <cell r="AF449">
            <v>0.1326</v>
          </cell>
          <cell r="AG449">
            <v>2.1716000000000002</v>
          </cell>
          <cell r="AH449">
            <v>2.2999999999999998</v>
          </cell>
          <cell r="AI449">
            <v>0.21052631578947367</v>
          </cell>
          <cell r="AJ449">
            <v>3</v>
          </cell>
          <cell r="AK449">
            <v>0.42646666666666666</v>
          </cell>
          <cell r="AL449">
            <v>3</v>
          </cell>
          <cell r="AM449">
            <v>0.42646666666666666</v>
          </cell>
          <cell r="AN449">
            <v>0</v>
          </cell>
          <cell r="AO449">
            <v>4</v>
          </cell>
          <cell r="AP449">
            <v>0.45709999999999995</v>
          </cell>
          <cell r="AQ449">
            <v>3</v>
          </cell>
          <cell r="AR449">
            <v>0.42646666666666666</v>
          </cell>
          <cell r="AS449">
            <v>0.25</v>
          </cell>
        </row>
        <row r="450">
          <cell r="C450">
            <v>31370</v>
          </cell>
          <cell r="D450">
            <v>8809272095644</v>
          </cell>
          <cell r="E450" t="str">
            <v>Acc'y</v>
          </cell>
          <cell r="F450" t="str">
            <v>Common</v>
          </cell>
          <cell r="G450" t="str">
            <v>KR</v>
          </cell>
          <cell r="H450" t="str">
            <v>A&amp;F</v>
          </cell>
          <cell r="I450" t="str">
            <v>S22</v>
          </cell>
          <cell r="J450" t="str">
            <v>A&amp;F</v>
          </cell>
          <cell r="K450" t="str">
            <v>O</v>
          </cell>
          <cell r="L450" t="str">
            <v xml:space="preserve">Helinox Logo Decal L(204x57mm) </v>
          </cell>
          <cell r="M450" t="str">
            <v>Black</v>
          </cell>
          <cell r="N450" t="str">
            <v>x</v>
          </cell>
          <cell r="O450" t="str">
            <v>외주가공</v>
          </cell>
          <cell r="P450">
            <v>1.512</v>
          </cell>
          <cell r="Q450">
            <v>0</v>
          </cell>
          <cell r="R450">
            <v>5.8599999999999999E-2</v>
          </cell>
          <cell r="S450">
            <v>1.5706</v>
          </cell>
          <cell r="T450">
            <v>1.7</v>
          </cell>
          <cell r="U450">
            <v>1.7</v>
          </cell>
          <cell r="V450">
            <v>1.512</v>
          </cell>
          <cell r="W450">
            <v>0</v>
          </cell>
          <cell r="Y450">
            <v>5.8599999999999999E-2</v>
          </cell>
          <cell r="Z450">
            <v>1.5706</v>
          </cell>
          <cell r="AA450">
            <v>1.7</v>
          </cell>
          <cell r="AB450">
            <v>0</v>
          </cell>
          <cell r="AC450">
            <v>1.8690000000000002</v>
          </cell>
          <cell r="AF450">
            <v>0.1326</v>
          </cell>
          <cell r="AG450">
            <v>2.0016000000000003</v>
          </cell>
          <cell r="AH450">
            <v>2.2000000000000002</v>
          </cell>
          <cell r="AI450">
            <v>0.29411764705882359</v>
          </cell>
          <cell r="AJ450">
            <v>3</v>
          </cell>
          <cell r="AK450">
            <v>0.4764666666666667</v>
          </cell>
          <cell r="AL450">
            <v>3</v>
          </cell>
          <cell r="AM450">
            <v>0.4764666666666667</v>
          </cell>
          <cell r="AN450">
            <v>0</v>
          </cell>
          <cell r="AO450">
            <v>4</v>
          </cell>
          <cell r="AP450">
            <v>0.49959999999999993</v>
          </cell>
          <cell r="AQ450">
            <v>3</v>
          </cell>
          <cell r="AR450">
            <v>0.4764666666666667</v>
          </cell>
          <cell r="AS450">
            <v>0.25</v>
          </cell>
        </row>
        <row r="451">
          <cell r="C451">
            <v>31371</v>
          </cell>
          <cell r="D451">
            <v>8809272095651</v>
          </cell>
          <cell r="E451" t="str">
            <v>Acc'y</v>
          </cell>
          <cell r="F451" t="str">
            <v>Common</v>
          </cell>
          <cell r="G451" t="str">
            <v>KR</v>
          </cell>
          <cell r="H451" t="str">
            <v>A&amp;F</v>
          </cell>
          <cell r="I451" t="str">
            <v>S22</v>
          </cell>
          <cell r="J451" t="str">
            <v>A&amp;F</v>
          </cell>
          <cell r="K451" t="str">
            <v>O</v>
          </cell>
          <cell r="L451" t="str">
            <v xml:space="preserve">Helinox Logo Decal L(204x57mm) </v>
          </cell>
          <cell r="M451" t="str">
            <v>White</v>
          </cell>
          <cell r="N451" t="str">
            <v>x</v>
          </cell>
          <cell r="O451" t="str">
            <v>외주가공</v>
          </cell>
          <cell r="P451">
            <v>1.512</v>
          </cell>
          <cell r="Q451">
            <v>0</v>
          </cell>
          <cell r="R451">
            <v>5.8599999999999999E-2</v>
          </cell>
          <cell r="S451">
            <v>1.5706</v>
          </cell>
          <cell r="T451">
            <v>1.7</v>
          </cell>
          <cell r="U451">
            <v>1.7</v>
          </cell>
          <cell r="V451">
            <v>1.512</v>
          </cell>
          <cell r="W451">
            <v>0</v>
          </cell>
          <cell r="Y451">
            <v>5.8599999999999999E-2</v>
          </cell>
          <cell r="Z451">
            <v>1.5706</v>
          </cell>
          <cell r="AA451">
            <v>1.7</v>
          </cell>
          <cell r="AB451">
            <v>0</v>
          </cell>
          <cell r="AC451">
            <v>1.8690000000000002</v>
          </cell>
          <cell r="AF451">
            <v>0.1326</v>
          </cell>
          <cell r="AG451">
            <v>2.0016000000000003</v>
          </cell>
          <cell r="AH451">
            <v>2.2000000000000002</v>
          </cell>
          <cell r="AI451">
            <v>0.29411764705882359</v>
          </cell>
          <cell r="AJ451">
            <v>3</v>
          </cell>
          <cell r="AK451">
            <v>0.4764666666666667</v>
          </cell>
          <cell r="AL451">
            <v>3</v>
          </cell>
          <cell r="AM451">
            <v>0.4764666666666667</v>
          </cell>
          <cell r="AN451">
            <v>0</v>
          </cell>
          <cell r="AO451">
            <v>4</v>
          </cell>
          <cell r="AP451">
            <v>0.49959999999999993</v>
          </cell>
          <cell r="AQ451">
            <v>3</v>
          </cell>
          <cell r="AR451">
            <v>0.4764666666666667</v>
          </cell>
          <cell r="AS451">
            <v>0.25</v>
          </cell>
        </row>
        <row r="452">
          <cell r="C452">
            <v>31372</v>
          </cell>
          <cell r="D452">
            <v>8809272095668</v>
          </cell>
          <cell r="E452" t="str">
            <v>Acc'y</v>
          </cell>
          <cell r="F452" t="str">
            <v>Common</v>
          </cell>
          <cell r="G452" t="str">
            <v>KR</v>
          </cell>
          <cell r="H452" t="str">
            <v>A&amp;F</v>
          </cell>
          <cell r="I452" t="str">
            <v>S22</v>
          </cell>
          <cell r="J452" t="str">
            <v>A&amp;F</v>
          </cell>
          <cell r="K452" t="str">
            <v>O</v>
          </cell>
          <cell r="L452" t="str">
            <v xml:space="preserve">Helinox Logo Decal S(100x28mm) </v>
          </cell>
          <cell r="M452" t="str">
            <v>Reflective</v>
          </cell>
          <cell r="N452" t="str">
            <v>x</v>
          </cell>
          <cell r="O452" t="str">
            <v>외주가공</v>
          </cell>
          <cell r="P452">
            <v>1.212</v>
          </cell>
          <cell r="Q452">
            <v>0</v>
          </cell>
          <cell r="R452">
            <v>5.2600000000000001E-2</v>
          </cell>
          <cell r="S452">
            <v>1.2645999999999999</v>
          </cell>
          <cell r="T452">
            <v>1.4</v>
          </cell>
          <cell r="U452">
            <v>1.4</v>
          </cell>
          <cell r="V452">
            <v>1.212</v>
          </cell>
          <cell r="W452">
            <v>0</v>
          </cell>
          <cell r="Y452">
            <v>5.2600000000000001E-2</v>
          </cell>
          <cell r="Z452">
            <v>1.2645999999999999</v>
          </cell>
          <cell r="AA452">
            <v>1.4</v>
          </cell>
          <cell r="AB452">
            <v>0</v>
          </cell>
          <cell r="AC452">
            <v>1.5590000000000002</v>
          </cell>
          <cell r="AF452">
            <v>0.1012</v>
          </cell>
          <cell r="AG452">
            <v>1.6602000000000001</v>
          </cell>
          <cell r="AH452">
            <v>1.8</v>
          </cell>
          <cell r="AI452">
            <v>0.28571428571428581</v>
          </cell>
          <cell r="AJ452">
            <v>2.4500000000000002</v>
          </cell>
          <cell r="AK452">
            <v>0.48383673469387756</v>
          </cell>
          <cell r="AL452">
            <v>2.4500000000000002</v>
          </cell>
          <cell r="AM452">
            <v>0.48383673469387756</v>
          </cell>
          <cell r="AN452">
            <v>0</v>
          </cell>
          <cell r="AO452">
            <v>3.2</v>
          </cell>
          <cell r="AP452">
            <v>0.48118749999999999</v>
          </cell>
          <cell r="AQ452">
            <v>2.4500000000000002</v>
          </cell>
          <cell r="AR452">
            <v>0.48383673469387756</v>
          </cell>
          <cell r="AS452">
            <v>0.234375</v>
          </cell>
        </row>
        <row r="453">
          <cell r="C453">
            <v>31373</v>
          </cell>
          <cell r="D453">
            <v>8809272095675</v>
          </cell>
          <cell r="E453" t="str">
            <v>Acc'y</v>
          </cell>
          <cell r="F453" t="str">
            <v>Common</v>
          </cell>
          <cell r="G453" t="str">
            <v>KR</v>
          </cell>
          <cell r="H453" t="str">
            <v>A&amp;F</v>
          </cell>
          <cell r="I453" t="str">
            <v>S22</v>
          </cell>
          <cell r="J453" t="str">
            <v>A&amp;F</v>
          </cell>
          <cell r="K453" t="str">
            <v>O</v>
          </cell>
          <cell r="L453" t="str">
            <v xml:space="preserve">Helinox Logo Decal S(100x28mm) </v>
          </cell>
          <cell r="M453" t="str">
            <v>Black</v>
          </cell>
          <cell r="N453" t="str">
            <v>x</v>
          </cell>
          <cell r="O453" t="str">
            <v>외주가공</v>
          </cell>
          <cell r="P453">
            <v>1.1120000000000001</v>
          </cell>
          <cell r="Q453">
            <v>0</v>
          </cell>
          <cell r="R453">
            <v>5.2600000000000001E-2</v>
          </cell>
          <cell r="S453">
            <v>1.1646000000000001</v>
          </cell>
          <cell r="T453">
            <v>1.3</v>
          </cell>
          <cell r="U453">
            <v>1.3</v>
          </cell>
          <cell r="V453">
            <v>1.1120000000000001</v>
          </cell>
          <cell r="W453">
            <v>0</v>
          </cell>
          <cell r="Y453">
            <v>5.2600000000000001E-2</v>
          </cell>
          <cell r="Z453">
            <v>1.1646000000000001</v>
          </cell>
          <cell r="AA453">
            <v>1.3</v>
          </cell>
          <cell r="AB453">
            <v>0</v>
          </cell>
          <cell r="AC453">
            <v>1.4590000000000001</v>
          </cell>
          <cell r="AF453">
            <v>0.1012</v>
          </cell>
          <cell r="AG453">
            <v>1.5602</v>
          </cell>
          <cell r="AH453">
            <v>1.7</v>
          </cell>
          <cell r="AI453">
            <v>0.30769230769230771</v>
          </cell>
          <cell r="AJ453">
            <v>2.4500000000000002</v>
          </cell>
          <cell r="AK453">
            <v>0.52465306122448974</v>
          </cell>
          <cell r="AL453">
            <v>2.4500000000000002</v>
          </cell>
          <cell r="AM453">
            <v>0.52465306122448974</v>
          </cell>
          <cell r="AN453">
            <v>0</v>
          </cell>
          <cell r="AO453">
            <v>3.2</v>
          </cell>
          <cell r="AP453">
            <v>0.51243749999999999</v>
          </cell>
          <cell r="AQ453">
            <v>2.4500000000000002</v>
          </cell>
          <cell r="AR453">
            <v>0.52465306122448974</v>
          </cell>
          <cell r="AS453">
            <v>0.234375</v>
          </cell>
        </row>
        <row r="454">
          <cell r="C454">
            <v>31374</v>
          </cell>
          <cell r="D454">
            <v>8809272095682</v>
          </cell>
          <cell r="E454" t="str">
            <v>Acc'y</v>
          </cell>
          <cell r="F454" t="str">
            <v>Common</v>
          </cell>
          <cell r="G454" t="str">
            <v>KR</v>
          </cell>
          <cell r="H454" t="str">
            <v>A&amp;F</v>
          </cell>
          <cell r="I454" t="str">
            <v>S22</v>
          </cell>
          <cell r="J454" t="str">
            <v>A&amp;F</v>
          </cell>
          <cell r="K454" t="str">
            <v>O</v>
          </cell>
          <cell r="L454" t="str">
            <v xml:space="preserve">Helinox Logo Decal S(100x28mm) </v>
          </cell>
          <cell r="M454" t="str">
            <v>White</v>
          </cell>
          <cell r="N454" t="str">
            <v>x</v>
          </cell>
          <cell r="O454" t="str">
            <v>외주가공</v>
          </cell>
          <cell r="P454">
            <v>1.1120000000000001</v>
          </cell>
          <cell r="Q454">
            <v>0</v>
          </cell>
          <cell r="R454">
            <v>5.2600000000000001E-2</v>
          </cell>
          <cell r="S454">
            <v>1.1646000000000001</v>
          </cell>
          <cell r="T454">
            <v>1.3</v>
          </cell>
          <cell r="U454">
            <v>1.3</v>
          </cell>
          <cell r="V454">
            <v>1.1120000000000001</v>
          </cell>
          <cell r="W454">
            <v>0</v>
          </cell>
          <cell r="Y454">
            <v>5.2600000000000001E-2</v>
          </cell>
          <cell r="Z454">
            <v>1.1646000000000001</v>
          </cell>
          <cell r="AA454">
            <v>1.3</v>
          </cell>
          <cell r="AB454">
            <v>0</v>
          </cell>
          <cell r="AC454">
            <v>1.4590000000000001</v>
          </cell>
          <cell r="AF454">
            <v>0.1012</v>
          </cell>
          <cell r="AG454">
            <v>1.5602</v>
          </cell>
          <cell r="AH454">
            <v>1.7</v>
          </cell>
          <cell r="AI454">
            <v>0.30769230769230771</v>
          </cell>
          <cell r="AJ454">
            <v>2.4500000000000002</v>
          </cell>
          <cell r="AK454">
            <v>0.52465306122448974</v>
          </cell>
          <cell r="AL454">
            <v>2.4500000000000002</v>
          </cell>
          <cell r="AM454">
            <v>0.52465306122448974</v>
          </cell>
          <cell r="AN454">
            <v>0</v>
          </cell>
          <cell r="AO454">
            <v>3.2</v>
          </cell>
          <cell r="AP454">
            <v>0.51243749999999999</v>
          </cell>
          <cell r="AQ454">
            <v>2.4500000000000002</v>
          </cell>
          <cell r="AR454">
            <v>0.52465306122448974</v>
          </cell>
          <cell r="AS454">
            <v>0.234375</v>
          </cell>
        </row>
        <row r="455">
          <cell r="C455">
            <v>32014</v>
          </cell>
          <cell r="D455">
            <v>8809584133454</v>
          </cell>
          <cell r="E455" t="str">
            <v>Acc'y</v>
          </cell>
          <cell r="F455" t="str">
            <v>Common</v>
          </cell>
          <cell r="G455" t="str">
            <v>KR</v>
          </cell>
          <cell r="H455" t="str">
            <v>A&amp;F</v>
          </cell>
          <cell r="I455" t="str">
            <v>S22</v>
          </cell>
          <cell r="J455" t="str">
            <v>A&amp;F</v>
          </cell>
          <cell r="K455" t="str">
            <v>O</v>
          </cell>
          <cell r="L455" t="str">
            <v>BOX Sticker S - bulk w/ printing</v>
          </cell>
          <cell r="M455" t="str">
            <v>White</v>
          </cell>
          <cell r="N455" t="str">
            <v>x</v>
          </cell>
          <cell r="O455" t="str">
            <v>외주가공</v>
          </cell>
          <cell r="P455">
            <v>0.38500000000000001</v>
          </cell>
          <cell r="Q455">
            <v>0</v>
          </cell>
          <cell r="R455">
            <v>0</v>
          </cell>
          <cell r="S455">
            <v>0.38500000000000001</v>
          </cell>
          <cell r="T455">
            <v>0.4</v>
          </cell>
          <cell r="U455">
            <v>0.4</v>
          </cell>
          <cell r="V455">
            <v>0.38500000000000001</v>
          </cell>
          <cell r="W455">
            <v>0</v>
          </cell>
          <cell r="Y455">
            <v>0</v>
          </cell>
          <cell r="Z455">
            <v>0.38500000000000001</v>
          </cell>
          <cell r="AA455">
            <v>0.4</v>
          </cell>
          <cell r="AB455">
            <v>0</v>
          </cell>
          <cell r="AC455">
            <v>0.53200000000000003</v>
          </cell>
          <cell r="AG455">
            <v>0.53200000000000003</v>
          </cell>
          <cell r="AH455">
            <v>0.6</v>
          </cell>
          <cell r="AI455">
            <v>0.49999999999999978</v>
          </cell>
          <cell r="AJ455">
            <v>1</v>
          </cell>
          <cell r="AK455">
            <v>0.61499999999999999</v>
          </cell>
          <cell r="AL455">
            <v>1</v>
          </cell>
          <cell r="AM455">
            <v>0.61499999999999999</v>
          </cell>
          <cell r="AN455">
            <v>0</v>
          </cell>
          <cell r="AO455">
            <v>1.1000000000000001</v>
          </cell>
          <cell r="AP455">
            <v>0.51636363636363636</v>
          </cell>
          <cell r="AQ455">
            <v>1</v>
          </cell>
          <cell r="AR455">
            <v>0.61499999999999999</v>
          </cell>
          <cell r="AS455">
            <v>9.0909090909090939E-2</v>
          </cell>
        </row>
        <row r="456">
          <cell r="C456">
            <v>32016</v>
          </cell>
          <cell r="D456">
            <v>8809584133478</v>
          </cell>
          <cell r="E456" t="str">
            <v>Acc'y</v>
          </cell>
          <cell r="F456" t="str">
            <v>Common</v>
          </cell>
          <cell r="G456" t="str">
            <v>KR</v>
          </cell>
          <cell r="H456" t="str">
            <v>A&amp;F</v>
          </cell>
          <cell r="I456" t="str">
            <v>S22</v>
          </cell>
          <cell r="J456" t="str">
            <v>A&amp;F</v>
          </cell>
          <cell r="K456" t="str">
            <v>O</v>
          </cell>
          <cell r="L456" t="str">
            <v>BOX Sticker S - bulk w/ printing</v>
          </cell>
          <cell r="M456" t="str">
            <v>Duck Camo</v>
          </cell>
          <cell r="N456" t="str">
            <v>x</v>
          </cell>
          <cell r="O456" t="str">
            <v>외주가공</v>
          </cell>
          <cell r="P456">
            <v>0.42</v>
          </cell>
          <cell r="Q456">
            <v>0</v>
          </cell>
          <cell r="R456">
            <v>0</v>
          </cell>
          <cell r="S456">
            <v>0.42</v>
          </cell>
          <cell r="T456">
            <v>0.5</v>
          </cell>
          <cell r="U456">
            <v>0.5</v>
          </cell>
          <cell r="V456">
            <v>0.42</v>
          </cell>
          <cell r="W456">
            <v>0</v>
          </cell>
          <cell r="Y456">
            <v>0</v>
          </cell>
          <cell r="Z456">
            <v>0.42</v>
          </cell>
          <cell r="AA456">
            <v>0.5</v>
          </cell>
          <cell r="AB456">
            <v>0</v>
          </cell>
          <cell r="AC456">
            <v>0.53200000000000003</v>
          </cell>
          <cell r="AG456">
            <v>0.53200000000000003</v>
          </cell>
          <cell r="AH456">
            <v>0.6</v>
          </cell>
          <cell r="AI456">
            <v>0.19999999999999996</v>
          </cell>
          <cell r="AJ456">
            <v>1</v>
          </cell>
          <cell r="AK456">
            <v>0.58000000000000007</v>
          </cell>
          <cell r="AL456">
            <v>1</v>
          </cell>
          <cell r="AM456">
            <v>0.58000000000000007</v>
          </cell>
          <cell r="AN456">
            <v>0</v>
          </cell>
          <cell r="AO456">
            <v>1.1000000000000001</v>
          </cell>
          <cell r="AP456">
            <v>0.51636363636363636</v>
          </cell>
          <cell r="AQ456">
            <v>1</v>
          </cell>
          <cell r="AR456">
            <v>0.58000000000000007</v>
          </cell>
          <cell r="AS456">
            <v>9.0909090909090939E-2</v>
          </cell>
        </row>
        <row r="457">
          <cell r="C457">
            <v>32013</v>
          </cell>
          <cell r="D457">
            <v>8809584133447</v>
          </cell>
          <cell r="E457" t="str">
            <v>Acc'y</v>
          </cell>
          <cell r="F457" t="str">
            <v>Common</v>
          </cell>
          <cell r="G457" t="str">
            <v>KR</v>
          </cell>
          <cell r="H457" t="str">
            <v>A&amp;F</v>
          </cell>
          <cell r="I457" t="str">
            <v>S22</v>
          </cell>
          <cell r="J457" t="str">
            <v>A&amp;F</v>
          </cell>
          <cell r="K457" t="str">
            <v>O</v>
          </cell>
          <cell r="L457" t="str">
            <v>BOX Sticker L - bulk w/ printing</v>
          </cell>
          <cell r="M457" t="str">
            <v>White</v>
          </cell>
          <cell r="N457" t="str">
            <v>x</v>
          </cell>
          <cell r="O457" t="str">
            <v>외주가공</v>
          </cell>
          <cell r="P457">
            <v>0.44</v>
          </cell>
          <cell r="Q457">
            <v>0</v>
          </cell>
          <cell r="R457">
            <v>0</v>
          </cell>
          <cell r="S457">
            <v>0.44</v>
          </cell>
          <cell r="T457">
            <v>0.5</v>
          </cell>
          <cell r="U457">
            <v>0.5</v>
          </cell>
          <cell r="V457">
            <v>0.44</v>
          </cell>
          <cell r="W457">
            <v>0</v>
          </cell>
          <cell r="Y457">
            <v>0</v>
          </cell>
          <cell r="Z457">
            <v>0.44</v>
          </cell>
          <cell r="AA457">
            <v>0.5</v>
          </cell>
          <cell r="AB457">
            <v>0</v>
          </cell>
          <cell r="AC457">
            <v>0.58699999999999997</v>
          </cell>
          <cell r="AG457">
            <v>0.58699999999999997</v>
          </cell>
          <cell r="AH457">
            <v>0.6</v>
          </cell>
          <cell r="AI457">
            <v>0.19999999999999996</v>
          </cell>
          <cell r="AJ457">
            <v>1.3</v>
          </cell>
          <cell r="AK457">
            <v>0.66153846153846163</v>
          </cell>
          <cell r="AL457">
            <v>1.3</v>
          </cell>
          <cell r="AM457">
            <v>0.66153846153846163</v>
          </cell>
          <cell r="AN457">
            <v>0</v>
          </cell>
          <cell r="AO457">
            <v>1.2</v>
          </cell>
          <cell r="AP457">
            <v>0.51083333333333336</v>
          </cell>
          <cell r="AQ457">
            <v>1.3</v>
          </cell>
          <cell r="AR457">
            <v>0.66153846153846163</v>
          </cell>
          <cell r="AS457">
            <v>-8.3333333333333481E-2</v>
          </cell>
        </row>
        <row r="458">
          <cell r="C458">
            <v>32015</v>
          </cell>
          <cell r="D458">
            <v>8809584133461</v>
          </cell>
          <cell r="E458" t="str">
            <v>Acc'y</v>
          </cell>
          <cell r="F458" t="str">
            <v>Common</v>
          </cell>
          <cell r="G458" t="str">
            <v>KR</v>
          </cell>
          <cell r="H458" t="str">
            <v>A&amp;F</v>
          </cell>
          <cell r="I458" t="str">
            <v>S22</v>
          </cell>
          <cell r="J458" t="str">
            <v>A&amp;F</v>
          </cell>
          <cell r="K458" t="str">
            <v>O</v>
          </cell>
          <cell r="L458" t="str">
            <v>BOX Sticker L - bulk w/ printing</v>
          </cell>
          <cell r="M458" t="str">
            <v>Duck Camo</v>
          </cell>
          <cell r="N458" t="str">
            <v>x</v>
          </cell>
          <cell r="O458" t="str">
            <v>외주가공</v>
          </cell>
          <cell r="P458">
            <v>0.48</v>
          </cell>
          <cell r="Q458">
            <v>0</v>
          </cell>
          <cell r="R458">
            <v>0</v>
          </cell>
          <cell r="S458">
            <v>0.48</v>
          </cell>
          <cell r="T458">
            <v>0.5</v>
          </cell>
          <cell r="U458">
            <v>0.5</v>
          </cell>
          <cell r="V458">
            <v>0.48</v>
          </cell>
          <cell r="W458">
            <v>0</v>
          </cell>
          <cell r="Y458">
            <v>0</v>
          </cell>
          <cell r="Z458">
            <v>0.48</v>
          </cell>
          <cell r="AA458">
            <v>0.5</v>
          </cell>
          <cell r="AB458">
            <v>0</v>
          </cell>
          <cell r="AC458">
            <v>0.58699999999999997</v>
          </cell>
          <cell r="AG458">
            <v>0.58699999999999997</v>
          </cell>
          <cell r="AH458">
            <v>0.6</v>
          </cell>
          <cell r="AI458">
            <v>0.19999999999999996</v>
          </cell>
          <cell r="AJ458">
            <v>1.3</v>
          </cell>
          <cell r="AK458">
            <v>0.63076923076923075</v>
          </cell>
          <cell r="AL458">
            <v>1.3</v>
          </cell>
          <cell r="AM458">
            <v>0.63076923076923075</v>
          </cell>
          <cell r="AN458">
            <v>0</v>
          </cell>
          <cell r="AO458">
            <v>1.2</v>
          </cell>
          <cell r="AP458">
            <v>0.51083333333333336</v>
          </cell>
          <cell r="AQ458">
            <v>1.3</v>
          </cell>
          <cell r="AR458">
            <v>0.63076923076923075</v>
          </cell>
          <cell r="AS458">
            <v>-8.3333333333333481E-2</v>
          </cell>
        </row>
        <row r="459">
          <cell r="C459">
            <v>31443</v>
          </cell>
          <cell r="D459">
            <v>8809272098706</v>
          </cell>
          <cell r="E459" t="str">
            <v>Acc'y</v>
          </cell>
          <cell r="F459" t="str">
            <v>Common</v>
          </cell>
          <cell r="G459" t="str">
            <v>KR</v>
          </cell>
          <cell r="H459" t="str">
            <v>A&amp;F</v>
          </cell>
          <cell r="I459" t="str">
            <v>S22</v>
          </cell>
          <cell r="J459" t="str">
            <v>A&amp;F</v>
          </cell>
          <cell r="K459" t="str">
            <v>O</v>
          </cell>
          <cell r="L459" t="str">
            <v>Rocking Foot Pad Two (EVA)</v>
          </cell>
          <cell r="M459" t="str">
            <v>(Indoor)</v>
          </cell>
          <cell r="N459" t="str">
            <v>x</v>
          </cell>
          <cell r="O459" t="str">
            <v>외주가공</v>
          </cell>
          <cell r="P459">
            <v>0.18</v>
          </cell>
          <cell r="Q459">
            <v>0</v>
          </cell>
          <cell r="R459">
            <v>8.4999999999999992E-2</v>
          </cell>
          <cell r="S459">
            <v>0.26500000000000001</v>
          </cell>
          <cell r="T459">
            <v>0.3</v>
          </cell>
          <cell r="U459">
            <v>0.3</v>
          </cell>
          <cell r="V459">
            <v>0.18</v>
          </cell>
          <cell r="W459">
            <v>0</v>
          </cell>
          <cell r="Y459">
            <v>8.4999999999999992E-2</v>
          </cell>
          <cell r="Z459">
            <v>0.26500000000000001</v>
          </cell>
          <cell r="AA459">
            <v>0.3</v>
          </cell>
          <cell r="AB459">
            <v>0</v>
          </cell>
          <cell r="AC459">
            <v>0.73099999999999998</v>
          </cell>
          <cell r="AF459">
            <v>0.2036</v>
          </cell>
          <cell r="AG459">
            <v>0.93459999999999999</v>
          </cell>
          <cell r="AH459">
            <v>1</v>
          </cell>
          <cell r="AI459">
            <v>2.3333333333333335</v>
          </cell>
          <cell r="AJ459">
            <v>1.2</v>
          </cell>
          <cell r="AK459">
            <v>0.77916666666666667</v>
          </cell>
          <cell r="AL459">
            <v>1.2</v>
          </cell>
          <cell r="AM459">
            <v>0.77916666666666667</v>
          </cell>
          <cell r="AN459">
            <v>0</v>
          </cell>
          <cell r="AO459">
            <v>2</v>
          </cell>
          <cell r="AP459">
            <v>0.53269999999999995</v>
          </cell>
          <cell r="AQ459">
            <v>1.2</v>
          </cell>
          <cell r="AR459">
            <v>0.77916666666666667</v>
          </cell>
          <cell r="AS459">
            <v>0.4</v>
          </cell>
        </row>
        <row r="460">
          <cell r="C460">
            <v>31444</v>
          </cell>
          <cell r="D460">
            <v>8809272098713</v>
          </cell>
          <cell r="E460" t="str">
            <v>Acc'y</v>
          </cell>
          <cell r="F460" t="str">
            <v>Common</v>
          </cell>
          <cell r="G460" t="str">
            <v>KR</v>
          </cell>
          <cell r="H460" t="str">
            <v>A&amp;F</v>
          </cell>
          <cell r="I460" t="str">
            <v>S22</v>
          </cell>
          <cell r="J460" t="str">
            <v>A&amp;F</v>
          </cell>
          <cell r="K460" t="str">
            <v>O</v>
          </cell>
          <cell r="L460" t="str">
            <v>Rocking Foot Pad Two (Acric)</v>
          </cell>
          <cell r="M460" t="str">
            <v>(Outdoor)</v>
          </cell>
          <cell r="N460" t="str">
            <v>x</v>
          </cell>
          <cell r="O460" t="str">
            <v>외주가공</v>
          </cell>
          <cell r="P460">
            <v>0.57999999999999996</v>
          </cell>
          <cell r="Q460">
            <v>0</v>
          </cell>
          <cell r="R460">
            <v>8.4999999999999992E-2</v>
          </cell>
          <cell r="S460">
            <v>0.66499999999999992</v>
          </cell>
          <cell r="T460">
            <v>0.7</v>
          </cell>
          <cell r="U460">
            <v>0.7</v>
          </cell>
          <cell r="V460">
            <v>0.57999999999999996</v>
          </cell>
          <cell r="W460">
            <v>0</v>
          </cell>
          <cell r="Y460">
            <v>8.4999999999999992E-2</v>
          </cell>
          <cell r="Z460">
            <v>0.66499999999999992</v>
          </cell>
          <cell r="AA460">
            <v>0.7</v>
          </cell>
          <cell r="AB460">
            <v>0</v>
          </cell>
          <cell r="AC460">
            <v>1.2530000000000001</v>
          </cell>
          <cell r="AF460">
            <v>0.2036</v>
          </cell>
          <cell r="AG460">
            <v>1.4566000000000001</v>
          </cell>
          <cell r="AH460">
            <v>1.6</v>
          </cell>
          <cell r="AI460">
            <v>1.285714285714286</v>
          </cell>
          <cell r="AJ460">
            <v>2.2999999999999998</v>
          </cell>
          <cell r="AK460">
            <v>0.71086956521739131</v>
          </cell>
          <cell r="AL460">
            <v>2.2999999999999998</v>
          </cell>
          <cell r="AM460">
            <v>0.71086956521739131</v>
          </cell>
          <cell r="AN460">
            <v>0</v>
          </cell>
          <cell r="AO460">
            <v>3</v>
          </cell>
          <cell r="AP460">
            <v>0.51446666666666663</v>
          </cell>
          <cell r="AQ460">
            <v>2.2999999999999998</v>
          </cell>
          <cell r="AR460">
            <v>0.71086956521739131</v>
          </cell>
          <cell r="AS460">
            <v>0.23333333333333339</v>
          </cell>
        </row>
        <row r="461">
          <cell r="C461">
            <v>31426</v>
          </cell>
          <cell r="D461">
            <v>8809272095910</v>
          </cell>
          <cell r="E461" t="str">
            <v>Acc'y</v>
          </cell>
          <cell r="F461" t="str">
            <v>Common</v>
          </cell>
          <cell r="G461" t="str">
            <v>KR</v>
          </cell>
          <cell r="H461" t="str">
            <v>A&amp;F</v>
          </cell>
          <cell r="I461" t="str">
            <v>Drop</v>
          </cell>
          <cell r="J461" t="str">
            <v>Drop</v>
          </cell>
          <cell r="K461" t="str">
            <v>X</v>
          </cell>
          <cell r="L461" t="str">
            <v>Tarp Pole 1800 DL</v>
          </cell>
          <cell r="M461" t="str">
            <v>x</v>
          </cell>
          <cell r="N461" t="str">
            <v>Metal Grey</v>
          </cell>
          <cell r="O461" t="str">
            <v>외주가공</v>
          </cell>
          <cell r="P461">
            <v>0</v>
          </cell>
          <cell r="Q461">
            <v>17.100000000000001</v>
          </cell>
          <cell r="R461">
            <v>0.1328</v>
          </cell>
          <cell r="S461">
            <v>17.232800000000001</v>
          </cell>
          <cell r="T461">
            <v>18.600000000000001</v>
          </cell>
          <cell r="U461">
            <v>18.600000000000001</v>
          </cell>
          <cell r="V461">
            <v>0</v>
          </cell>
          <cell r="W461">
            <v>18.809999999999999</v>
          </cell>
          <cell r="Y461">
            <v>0.1328</v>
          </cell>
          <cell r="Z461">
            <v>18.942799999999998</v>
          </cell>
          <cell r="AA461">
            <v>20.5</v>
          </cell>
          <cell r="AB461">
            <v>0.10215053763440851</v>
          </cell>
          <cell r="AJ461">
            <v>32.43</v>
          </cell>
          <cell r="AK461">
            <v>0.41588652482269506</v>
          </cell>
          <cell r="AL461">
            <v>29.5</v>
          </cell>
          <cell r="AM461">
            <v>0.41583728813559317</v>
          </cell>
          <cell r="AN461">
            <v>9.0348442799876638E-2</v>
          </cell>
        </row>
        <row r="462">
          <cell r="C462">
            <v>31424</v>
          </cell>
          <cell r="D462">
            <v>8809272095620</v>
          </cell>
          <cell r="E462" t="str">
            <v>Acc'y</v>
          </cell>
          <cell r="F462" t="str">
            <v>Common</v>
          </cell>
          <cell r="G462" t="str">
            <v>KR</v>
          </cell>
          <cell r="H462" t="str">
            <v>A&amp;F</v>
          </cell>
          <cell r="I462" t="str">
            <v>Drop</v>
          </cell>
          <cell r="J462" t="str">
            <v>Drop</v>
          </cell>
          <cell r="K462" t="str">
            <v>X</v>
          </cell>
          <cell r="L462" t="str">
            <v>Tarp Pole 3000 Adj</v>
          </cell>
          <cell r="M462" t="str">
            <v>x</v>
          </cell>
          <cell r="N462" t="str">
            <v>Black</v>
          </cell>
          <cell r="O462" t="str">
            <v>외주가공</v>
          </cell>
          <cell r="P462">
            <v>0</v>
          </cell>
          <cell r="Q462">
            <v>28.6</v>
          </cell>
          <cell r="R462">
            <v>0.21130000000000002</v>
          </cell>
          <cell r="S462">
            <v>28.811300000000003</v>
          </cell>
          <cell r="T462">
            <v>31.1</v>
          </cell>
          <cell r="U462">
            <v>31.1</v>
          </cell>
          <cell r="V462">
            <v>0</v>
          </cell>
          <cell r="W462">
            <v>31.46</v>
          </cell>
          <cell r="Y462">
            <v>0.21130000000000002</v>
          </cell>
          <cell r="Z462">
            <v>31.671300000000002</v>
          </cell>
          <cell r="AA462">
            <v>34.200000000000003</v>
          </cell>
          <cell r="AB462">
            <v>9.9678456591639986E-2</v>
          </cell>
          <cell r="AJ462">
            <v>48.4</v>
          </cell>
          <cell r="AK462">
            <v>0.3456342975206611</v>
          </cell>
          <cell r="AL462">
            <v>45.6</v>
          </cell>
          <cell r="AM462">
            <v>0.36817324561403508</v>
          </cell>
          <cell r="AN462">
            <v>5.7851239669421406E-2</v>
          </cell>
        </row>
        <row r="463">
          <cell r="C463">
            <v>32000</v>
          </cell>
          <cell r="D463">
            <v>8809584133065</v>
          </cell>
          <cell r="E463" t="str">
            <v>Acc'y</v>
          </cell>
          <cell r="F463" t="str">
            <v>Common</v>
          </cell>
          <cell r="G463" t="str">
            <v>KR</v>
          </cell>
          <cell r="H463" t="str">
            <v>A&amp;F</v>
          </cell>
          <cell r="I463" t="str">
            <v>S22</v>
          </cell>
          <cell r="J463" t="str">
            <v>Drop</v>
          </cell>
          <cell r="K463" t="str">
            <v>X</v>
          </cell>
          <cell r="L463" t="str">
            <v>The Deuce ® #2</v>
          </cell>
          <cell r="M463" t="str">
            <v>x</v>
          </cell>
          <cell r="N463" t="str">
            <v>Fire!</v>
          </cell>
          <cell r="O463" t="str">
            <v>외주가공</v>
          </cell>
          <cell r="P463">
            <v>0</v>
          </cell>
          <cell r="Q463">
            <v>3.64</v>
          </cell>
          <cell r="R463">
            <v>4.5100000000000001E-2</v>
          </cell>
          <cell r="S463">
            <v>3.6851000000000003</v>
          </cell>
          <cell r="T463">
            <v>4</v>
          </cell>
          <cell r="U463">
            <v>4</v>
          </cell>
          <cell r="V463">
            <v>0</v>
          </cell>
          <cell r="W463">
            <v>4</v>
          </cell>
          <cell r="Y463">
            <v>4.5100000000000001E-2</v>
          </cell>
          <cell r="Z463">
            <v>4.0450999999999997</v>
          </cell>
          <cell r="AA463">
            <v>4.4000000000000004</v>
          </cell>
          <cell r="AB463">
            <v>0.10000000000000009</v>
          </cell>
          <cell r="AJ463">
            <v>8.5</v>
          </cell>
          <cell r="AK463">
            <v>0.5241058823529412</v>
          </cell>
          <cell r="AL463">
            <v>7.75</v>
          </cell>
          <cell r="AM463">
            <v>0.52450322580645159</v>
          </cell>
          <cell r="AN463">
            <v>8.8235294117647078E-2</v>
          </cell>
        </row>
        <row r="464">
          <cell r="C464">
            <v>32001</v>
          </cell>
          <cell r="D464">
            <v>8809584133072</v>
          </cell>
          <cell r="E464" t="str">
            <v>Acc'y</v>
          </cell>
          <cell r="F464" t="str">
            <v>Common</v>
          </cell>
          <cell r="G464" t="str">
            <v>KR</v>
          </cell>
          <cell r="H464" t="str">
            <v>A&amp;F</v>
          </cell>
          <cell r="I464" t="str">
            <v>S22</v>
          </cell>
          <cell r="J464" t="str">
            <v>Drop</v>
          </cell>
          <cell r="K464" t="str">
            <v>X</v>
          </cell>
          <cell r="L464" t="str">
            <v>The Deuce ® #2</v>
          </cell>
          <cell r="M464" t="str">
            <v>x</v>
          </cell>
          <cell r="N464" t="str">
            <v>Orange</v>
          </cell>
          <cell r="O464" t="str">
            <v>외주가공</v>
          </cell>
          <cell r="P464">
            <v>0</v>
          </cell>
          <cell r="Q464">
            <v>3.64</v>
          </cell>
          <cell r="R464">
            <v>4.1099999999999998E-2</v>
          </cell>
          <cell r="S464">
            <v>3.6811000000000003</v>
          </cell>
          <cell r="T464">
            <v>4</v>
          </cell>
          <cell r="U464">
            <v>4</v>
          </cell>
          <cell r="V464">
            <v>0</v>
          </cell>
          <cell r="W464">
            <v>4</v>
          </cell>
          <cell r="Y464">
            <v>4.1099999999999998E-2</v>
          </cell>
          <cell r="Z464">
            <v>4.0411000000000001</v>
          </cell>
          <cell r="AA464">
            <v>4.4000000000000004</v>
          </cell>
          <cell r="AB464">
            <v>0.10000000000000009</v>
          </cell>
          <cell r="AJ464">
            <v>8.5</v>
          </cell>
          <cell r="AK464">
            <v>0.5245764705882352</v>
          </cell>
          <cell r="AL464">
            <v>7.75</v>
          </cell>
          <cell r="AM464">
            <v>0.52501935483870965</v>
          </cell>
          <cell r="AN464">
            <v>8.8235294117647078E-2</v>
          </cell>
        </row>
        <row r="465">
          <cell r="C465">
            <v>32002</v>
          </cell>
          <cell r="D465">
            <v>8809584133089</v>
          </cell>
          <cell r="E465" t="str">
            <v>Acc'y</v>
          </cell>
          <cell r="F465" t="str">
            <v>Common</v>
          </cell>
          <cell r="G465" t="str">
            <v>KR</v>
          </cell>
          <cell r="H465" t="str">
            <v>A&amp;F</v>
          </cell>
          <cell r="I465" t="str">
            <v>S22</v>
          </cell>
          <cell r="J465" t="str">
            <v>Drop</v>
          </cell>
          <cell r="K465" t="str">
            <v>X</v>
          </cell>
          <cell r="L465" t="str">
            <v>The Deuce ® #2</v>
          </cell>
          <cell r="M465" t="str">
            <v>x</v>
          </cell>
          <cell r="N465" t="str">
            <v>Lime</v>
          </cell>
          <cell r="O465" t="str">
            <v>외주가공</v>
          </cell>
          <cell r="P465">
            <v>0</v>
          </cell>
          <cell r="Q465">
            <v>3.64</v>
          </cell>
          <cell r="R465">
            <v>4.1099999999999998E-2</v>
          </cell>
          <cell r="S465">
            <v>3.6811000000000003</v>
          </cell>
          <cell r="T465">
            <v>4</v>
          </cell>
          <cell r="U465">
            <v>4</v>
          </cell>
          <cell r="V465">
            <v>0</v>
          </cell>
          <cell r="W465">
            <v>4</v>
          </cell>
          <cell r="Y465">
            <v>4.1099999999999998E-2</v>
          </cell>
          <cell r="Z465">
            <v>4.0411000000000001</v>
          </cell>
          <cell r="AA465">
            <v>4.4000000000000004</v>
          </cell>
          <cell r="AB465">
            <v>0.10000000000000009</v>
          </cell>
          <cell r="AJ465">
            <v>8.5</v>
          </cell>
          <cell r="AK465">
            <v>0.5245764705882352</v>
          </cell>
          <cell r="AL465">
            <v>7.75</v>
          </cell>
          <cell r="AM465">
            <v>0.52501935483870965</v>
          </cell>
          <cell r="AN465">
            <v>8.8235294117647078E-2</v>
          </cell>
        </row>
        <row r="466">
          <cell r="C466">
            <v>32003</v>
          </cell>
          <cell r="D466">
            <v>8809584133096</v>
          </cell>
          <cell r="E466" t="str">
            <v>Acc'y</v>
          </cell>
          <cell r="F466" t="str">
            <v>Common</v>
          </cell>
          <cell r="G466" t="str">
            <v>KR</v>
          </cell>
          <cell r="H466" t="str">
            <v>A&amp;F</v>
          </cell>
          <cell r="I466" t="str">
            <v>S22</v>
          </cell>
          <cell r="J466" t="str">
            <v>Drop</v>
          </cell>
          <cell r="K466" t="str">
            <v>X</v>
          </cell>
          <cell r="L466" t="str">
            <v>The Deuce ® #2</v>
          </cell>
          <cell r="M466" t="str">
            <v>x</v>
          </cell>
          <cell r="N466" t="str">
            <v>Sky</v>
          </cell>
          <cell r="O466" t="str">
            <v>외주가공</v>
          </cell>
          <cell r="P466">
            <v>0</v>
          </cell>
          <cell r="Q466">
            <v>3.64</v>
          </cell>
          <cell r="R466">
            <v>4.1099999999999998E-2</v>
          </cell>
          <cell r="S466">
            <v>3.6811000000000003</v>
          </cell>
          <cell r="T466">
            <v>4</v>
          </cell>
          <cell r="U466">
            <v>4</v>
          </cell>
          <cell r="V466">
            <v>0</v>
          </cell>
          <cell r="W466">
            <v>4</v>
          </cell>
          <cell r="Y466">
            <v>4.1099999999999998E-2</v>
          </cell>
          <cell r="Z466">
            <v>4.0411000000000001</v>
          </cell>
          <cell r="AA466">
            <v>4.4000000000000004</v>
          </cell>
          <cell r="AB466">
            <v>0.10000000000000009</v>
          </cell>
          <cell r="AJ466">
            <v>8.5</v>
          </cell>
          <cell r="AK466">
            <v>0.5245764705882352</v>
          </cell>
          <cell r="AL466">
            <v>7.75</v>
          </cell>
          <cell r="AM466">
            <v>0.52501935483870965</v>
          </cell>
          <cell r="AN466">
            <v>8.8235294117647078E-2</v>
          </cell>
        </row>
        <row r="467">
          <cell r="C467">
            <v>32004</v>
          </cell>
          <cell r="D467">
            <v>8809584133102</v>
          </cell>
          <cell r="E467" t="str">
            <v>Acc'y</v>
          </cell>
          <cell r="F467" t="str">
            <v>Common</v>
          </cell>
          <cell r="G467" t="str">
            <v>KR</v>
          </cell>
          <cell r="H467" t="str">
            <v>A&amp;F</v>
          </cell>
          <cell r="I467" t="str">
            <v>S22</v>
          </cell>
          <cell r="J467" t="str">
            <v>Drop</v>
          </cell>
          <cell r="K467" t="str">
            <v>X</v>
          </cell>
          <cell r="L467" t="str">
            <v>The Deuce ® #2</v>
          </cell>
          <cell r="M467" t="str">
            <v>x</v>
          </cell>
          <cell r="N467" t="str">
            <v>Ice</v>
          </cell>
          <cell r="O467" t="str">
            <v>외주가공</v>
          </cell>
          <cell r="P467">
            <v>0</v>
          </cell>
          <cell r="Q467">
            <v>3.64</v>
          </cell>
          <cell r="R467">
            <v>4.1099999999999998E-2</v>
          </cell>
          <cell r="S467">
            <v>3.6811000000000003</v>
          </cell>
          <cell r="T467">
            <v>4</v>
          </cell>
          <cell r="U467">
            <v>4</v>
          </cell>
          <cell r="V467">
            <v>0</v>
          </cell>
          <cell r="W467">
            <v>4</v>
          </cell>
          <cell r="Y467">
            <v>4.1099999999999998E-2</v>
          </cell>
          <cell r="Z467">
            <v>4.0411000000000001</v>
          </cell>
          <cell r="AA467">
            <v>4.4000000000000004</v>
          </cell>
          <cell r="AB467">
            <v>0.10000000000000009</v>
          </cell>
          <cell r="AJ467">
            <v>8.5</v>
          </cell>
          <cell r="AK467">
            <v>0.5245764705882352</v>
          </cell>
          <cell r="AL467">
            <v>7.75</v>
          </cell>
          <cell r="AM467">
            <v>0.52501935483870965</v>
          </cell>
          <cell r="AN467">
            <v>8.8235294117647078E-2</v>
          </cell>
        </row>
        <row r="468">
          <cell r="C468">
            <v>32005</v>
          </cell>
          <cell r="D468">
            <v>8809668410877</v>
          </cell>
          <cell r="E468" t="str">
            <v>Acc'y</v>
          </cell>
          <cell r="F468" t="str">
            <v>Common</v>
          </cell>
          <cell r="G468" t="str">
            <v>KR</v>
          </cell>
          <cell r="H468" t="str">
            <v>A&amp;F</v>
          </cell>
          <cell r="I468" t="str">
            <v>S22</v>
          </cell>
          <cell r="J468" t="str">
            <v>Drop</v>
          </cell>
          <cell r="K468" t="str">
            <v>X</v>
          </cell>
          <cell r="L468" t="str">
            <v>The Deuce ® #2 - bulk</v>
          </cell>
          <cell r="M468" t="str">
            <v>x</v>
          </cell>
          <cell r="N468" t="str">
            <v>Fire!</v>
          </cell>
          <cell r="O468" t="str">
            <v>외주가공</v>
          </cell>
          <cell r="P468">
            <v>0</v>
          </cell>
          <cell r="Q468">
            <v>3.64</v>
          </cell>
          <cell r="R468">
            <v>0</v>
          </cell>
          <cell r="S468">
            <v>3.64</v>
          </cell>
          <cell r="T468">
            <v>3.9</v>
          </cell>
          <cell r="U468">
            <v>3.9</v>
          </cell>
          <cell r="V468">
            <v>0</v>
          </cell>
          <cell r="W468">
            <v>4</v>
          </cell>
          <cell r="Y468">
            <v>0</v>
          </cell>
          <cell r="Z468">
            <v>4</v>
          </cell>
          <cell r="AA468">
            <v>4.3</v>
          </cell>
          <cell r="AB468">
            <v>0.10256410256410264</v>
          </cell>
          <cell r="AJ468">
            <v>7.4</v>
          </cell>
          <cell r="AK468">
            <v>0.45945945945945954</v>
          </cell>
          <cell r="AL468">
            <v>6.75</v>
          </cell>
          <cell r="AM468">
            <v>0.46074074074074067</v>
          </cell>
          <cell r="AN468">
            <v>8.7837837837837829E-2</v>
          </cell>
        </row>
        <row r="469">
          <cell r="C469">
            <v>32006</v>
          </cell>
          <cell r="D469">
            <v>8809668410884</v>
          </cell>
          <cell r="E469" t="str">
            <v>Acc'y</v>
          </cell>
          <cell r="F469" t="str">
            <v>Common</v>
          </cell>
          <cell r="G469" t="str">
            <v>KR</v>
          </cell>
          <cell r="H469" t="str">
            <v>A&amp;F</v>
          </cell>
          <cell r="I469" t="str">
            <v>S22</v>
          </cell>
          <cell r="J469" t="str">
            <v>Drop</v>
          </cell>
          <cell r="K469" t="str">
            <v>X</v>
          </cell>
          <cell r="L469" t="str">
            <v>The Deuce ® #2 - bulk</v>
          </cell>
          <cell r="M469" t="str">
            <v>x</v>
          </cell>
          <cell r="N469" t="str">
            <v>Orange</v>
          </cell>
          <cell r="O469" t="str">
            <v>외주가공</v>
          </cell>
          <cell r="P469">
            <v>0</v>
          </cell>
          <cell r="Q469">
            <v>3.64</v>
          </cell>
          <cell r="R469">
            <v>0</v>
          </cell>
          <cell r="S469">
            <v>3.64</v>
          </cell>
          <cell r="T469">
            <v>3.9</v>
          </cell>
          <cell r="U469">
            <v>3.9</v>
          </cell>
          <cell r="V469">
            <v>0</v>
          </cell>
          <cell r="W469">
            <v>4</v>
          </cell>
          <cell r="Y469">
            <v>0</v>
          </cell>
          <cell r="Z469">
            <v>4</v>
          </cell>
          <cell r="AA469">
            <v>4.3</v>
          </cell>
          <cell r="AB469">
            <v>0.10256410256410264</v>
          </cell>
          <cell r="AJ469">
            <v>7.4</v>
          </cell>
          <cell r="AK469">
            <v>0.45945945945945954</v>
          </cell>
          <cell r="AL469">
            <v>6.75</v>
          </cell>
          <cell r="AM469">
            <v>0.46074074074074067</v>
          </cell>
          <cell r="AN469">
            <v>8.7837837837837829E-2</v>
          </cell>
        </row>
        <row r="470">
          <cell r="C470">
            <v>32007</v>
          </cell>
          <cell r="D470">
            <v>8809668410891</v>
          </cell>
          <cell r="E470" t="str">
            <v>Acc'y</v>
          </cell>
          <cell r="F470" t="str">
            <v>Common</v>
          </cell>
          <cell r="G470" t="str">
            <v>KR</v>
          </cell>
          <cell r="H470" t="str">
            <v>A&amp;F</v>
          </cell>
          <cell r="I470" t="str">
            <v>S22</v>
          </cell>
          <cell r="J470" t="str">
            <v>Drop</v>
          </cell>
          <cell r="K470" t="str">
            <v>X</v>
          </cell>
          <cell r="L470" t="str">
            <v>The Deuce ® #2 - bulk</v>
          </cell>
          <cell r="M470" t="str">
            <v>x</v>
          </cell>
          <cell r="N470" t="str">
            <v>Lime</v>
          </cell>
          <cell r="O470" t="str">
            <v>외주가공</v>
          </cell>
          <cell r="P470">
            <v>0</v>
          </cell>
          <cell r="Q470">
            <v>3.64</v>
          </cell>
          <cell r="R470">
            <v>0</v>
          </cell>
          <cell r="S470">
            <v>3.64</v>
          </cell>
          <cell r="T470">
            <v>3.9</v>
          </cell>
          <cell r="U470">
            <v>3.9</v>
          </cell>
          <cell r="V470">
            <v>0</v>
          </cell>
          <cell r="W470">
            <v>4</v>
          </cell>
          <cell r="Y470">
            <v>0</v>
          </cell>
          <cell r="Z470">
            <v>4</v>
          </cell>
          <cell r="AA470">
            <v>4.3</v>
          </cell>
          <cell r="AB470">
            <v>0.10256410256410264</v>
          </cell>
          <cell r="AJ470">
            <v>7.4</v>
          </cell>
          <cell r="AK470">
            <v>0.45945945945945954</v>
          </cell>
          <cell r="AL470">
            <v>6.75</v>
          </cell>
          <cell r="AM470">
            <v>0.46074074074074067</v>
          </cell>
          <cell r="AN470">
            <v>8.7837837837837829E-2</v>
          </cell>
        </row>
        <row r="471">
          <cell r="C471">
            <v>32008</v>
          </cell>
          <cell r="D471">
            <v>8809668410907</v>
          </cell>
          <cell r="E471" t="str">
            <v>Acc'y</v>
          </cell>
          <cell r="F471" t="str">
            <v>Common</v>
          </cell>
          <cell r="G471" t="str">
            <v>KR</v>
          </cell>
          <cell r="H471" t="str">
            <v>A&amp;F</v>
          </cell>
          <cell r="I471" t="str">
            <v>S22</v>
          </cell>
          <cell r="J471" t="str">
            <v>Drop</v>
          </cell>
          <cell r="K471" t="str">
            <v>X</v>
          </cell>
          <cell r="L471" t="str">
            <v>The Deuce ® #2 - bulk</v>
          </cell>
          <cell r="M471" t="str">
            <v>x</v>
          </cell>
          <cell r="N471" t="str">
            <v>Sky</v>
          </cell>
          <cell r="O471" t="str">
            <v>외주가공</v>
          </cell>
          <cell r="P471">
            <v>0</v>
          </cell>
          <cell r="Q471">
            <v>3.64</v>
          </cell>
          <cell r="R471">
            <v>0</v>
          </cell>
          <cell r="S471">
            <v>3.64</v>
          </cell>
          <cell r="T471">
            <v>3.9</v>
          </cell>
          <cell r="U471">
            <v>3.9</v>
          </cell>
          <cell r="V471">
            <v>0</v>
          </cell>
          <cell r="W471">
            <v>4</v>
          </cell>
          <cell r="Y471">
            <v>0</v>
          </cell>
          <cell r="Z471">
            <v>4</v>
          </cell>
          <cell r="AA471">
            <v>4.3</v>
          </cell>
          <cell r="AB471">
            <v>0.10256410256410264</v>
          </cell>
          <cell r="AJ471">
            <v>7.4</v>
          </cell>
          <cell r="AK471">
            <v>0.45945945945945954</v>
          </cell>
          <cell r="AL471">
            <v>6.75</v>
          </cell>
          <cell r="AM471">
            <v>0.46074074074074067</v>
          </cell>
          <cell r="AN471">
            <v>8.7837837837837829E-2</v>
          </cell>
        </row>
        <row r="472">
          <cell r="C472">
            <v>32009</v>
          </cell>
          <cell r="D472">
            <v>8809668410914</v>
          </cell>
          <cell r="E472" t="str">
            <v>Acc'y</v>
          </cell>
          <cell r="F472" t="str">
            <v>Common</v>
          </cell>
          <cell r="G472" t="str">
            <v>KR</v>
          </cell>
          <cell r="H472" t="str">
            <v>A&amp;F</v>
          </cell>
          <cell r="I472" t="str">
            <v>S22</v>
          </cell>
          <cell r="J472" t="str">
            <v>Drop</v>
          </cell>
          <cell r="K472" t="str">
            <v>X</v>
          </cell>
          <cell r="L472" t="str">
            <v>The Deuce ® #2 - bulk</v>
          </cell>
          <cell r="M472" t="str">
            <v>x</v>
          </cell>
          <cell r="N472" t="str">
            <v>Ice</v>
          </cell>
          <cell r="O472" t="str">
            <v>외주가공</v>
          </cell>
          <cell r="P472">
            <v>0</v>
          </cell>
          <cell r="Q472">
            <v>3.64</v>
          </cell>
          <cell r="R472">
            <v>0</v>
          </cell>
          <cell r="S472">
            <v>3.64</v>
          </cell>
          <cell r="T472">
            <v>3.9</v>
          </cell>
          <cell r="U472">
            <v>3.9</v>
          </cell>
          <cell r="V472">
            <v>0</v>
          </cell>
          <cell r="W472">
            <v>4</v>
          </cell>
          <cell r="Y472">
            <v>0</v>
          </cell>
          <cell r="Z472">
            <v>4</v>
          </cell>
          <cell r="AA472">
            <v>4.3</v>
          </cell>
          <cell r="AB472">
            <v>0.10256410256410264</v>
          </cell>
          <cell r="AJ472">
            <v>7.4</v>
          </cell>
          <cell r="AK472">
            <v>0.45945945945945954</v>
          </cell>
          <cell r="AL472">
            <v>6.75</v>
          </cell>
          <cell r="AM472">
            <v>0.46074074074074067</v>
          </cell>
          <cell r="AN472">
            <v>8.7837837837837829E-2</v>
          </cell>
        </row>
        <row r="473">
          <cell r="C473">
            <v>32132</v>
          </cell>
          <cell r="D473">
            <v>8809584134017</v>
          </cell>
          <cell r="E473" t="str">
            <v>Acc'y</v>
          </cell>
          <cell r="F473" t="str">
            <v>Common</v>
          </cell>
          <cell r="G473" t="str">
            <v>KR</v>
          </cell>
          <cell r="H473" t="str">
            <v>A&amp;F</v>
          </cell>
          <cell r="I473" t="str">
            <v>S22</v>
          </cell>
          <cell r="J473" t="str">
            <v>Drop</v>
          </cell>
          <cell r="K473" t="str">
            <v>X</v>
          </cell>
          <cell r="L473" t="str">
            <v>J-Stake S (10pcs/set)</v>
          </cell>
          <cell r="M473" t="str">
            <v>x</v>
          </cell>
          <cell r="N473" t="str">
            <v>F01 Burgundy</v>
          </cell>
          <cell r="O473" t="str">
            <v>외주가공</v>
          </cell>
          <cell r="P473">
            <v>0</v>
          </cell>
          <cell r="Q473">
            <v>3.85</v>
          </cell>
          <cell r="R473">
            <v>0.24330000000000002</v>
          </cell>
          <cell r="S473">
            <v>4.0933000000000002</v>
          </cell>
          <cell r="T473">
            <v>4.4000000000000004</v>
          </cell>
          <cell r="U473">
            <v>4.4000000000000004</v>
          </cell>
          <cell r="V473">
            <v>0</v>
          </cell>
          <cell r="W473">
            <v>4.6000000000000005</v>
          </cell>
          <cell r="Y473">
            <v>0.24330000000000002</v>
          </cell>
          <cell r="Z473">
            <v>4.8433000000000002</v>
          </cell>
          <cell r="AA473">
            <v>5.2</v>
          </cell>
          <cell r="AB473">
            <v>0.18181818181818166</v>
          </cell>
          <cell r="AJ473">
            <v>10.3</v>
          </cell>
          <cell r="AK473">
            <v>0.52977669902912616</v>
          </cell>
          <cell r="AL473">
            <v>8.6999999999999993</v>
          </cell>
          <cell r="AM473">
            <v>0.52950574712643672</v>
          </cell>
          <cell r="AN473">
            <v>0.15533980582524287</v>
          </cell>
        </row>
        <row r="474">
          <cell r="C474">
            <v>32133</v>
          </cell>
          <cell r="D474">
            <v>8809584134024</v>
          </cell>
          <cell r="E474" t="str">
            <v>Acc'y</v>
          </cell>
          <cell r="F474" t="str">
            <v>Common</v>
          </cell>
          <cell r="G474" t="str">
            <v>KR</v>
          </cell>
          <cell r="H474" t="str">
            <v>A&amp;F</v>
          </cell>
          <cell r="I474" t="str">
            <v>S22</v>
          </cell>
          <cell r="J474" t="str">
            <v>Drop</v>
          </cell>
          <cell r="K474" t="str">
            <v>X</v>
          </cell>
          <cell r="L474" t="str">
            <v>J-Stake S (10pcs/set)</v>
          </cell>
          <cell r="M474" t="str">
            <v>x</v>
          </cell>
          <cell r="N474" t="str">
            <v>F02 Red</v>
          </cell>
          <cell r="O474" t="str">
            <v>외주가공</v>
          </cell>
          <cell r="P474">
            <v>0</v>
          </cell>
          <cell r="Q474">
            <v>3.85</v>
          </cell>
          <cell r="R474">
            <v>0.23530000000000001</v>
          </cell>
          <cell r="S474">
            <v>4.0853000000000002</v>
          </cell>
          <cell r="T474">
            <v>4.4000000000000004</v>
          </cell>
          <cell r="U474">
            <v>4.4000000000000004</v>
          </cell>
          <cell r="V474">
            <v>0</v>
          </cell>
          <cell r="W474">
            <v>4.6000000000000005</v>
          </cell>
          <cell r="Y474">
            <v>0.23530000000000001</v>
          </cell>
          <cell r="Z474">
            <v>4.8353000000000002</v>
          </cell>
          <cell r="AA474">
            <v>5.2</v>
          </cell>
          <cell r="AB474">
            <v>0.18181818181818166</v>
          </cell>
          <cell r="AJ474">
            <v>10.3</v>
          </cell>
          <cell r="AK474">
            <v>0.53055339805825241</v>
          </cell>
          <cell r="AL474">
            <v>8.6999999999999993</v>
          </cell>
          <cell r="AM474">
            <v>0.53042528735632177</v>
          </cell>
          <cell r="AN474">
            <v>0.15533980582524287</v>
          </cell>
        </row>
        <row r="475">
          <cell r="C475">
            <v>32134</v>
          </cell>
          <cell r="D475">
            <v>8809584134031</v>
          </cell>
          <cell r="E475" t="str">
            <v>Acc'y</v>
          </cell>
          <cell r="F475" t="str">
            <v>Common</v>
          </cell>
          <cell r="G475" t="str">
            <v>KR</v>
          </cell>
          <cell r="H475" t="str">
            <v>A&amp;F</v>
          </cell>
          <cell r="I475" t="str">
            <v>S22</v>
          </cell>
          <cell r="J475" t="str">
            <v>Drop</v>
          </cell>
          <cell r="K475" t="str">
            <v>X</v>
          </cell>
          <cell r="L475" t="str">
            <v>J-Stake S (10pcs/set)</v>
          </cell>
          <cell r="M475" t="str">
            <v>x</v>
          </cell>
          <cell r="N475" t="str">
            <v>F05 Golden Yellow</v>
          </cell>
          <cell r="O475" t="str">
            <v>외주가공</v>
          </cell>
          <cell r="P475">
            <v>0</v>
          </cell>
          <cell r="Q475">
            <v>3.85</v>
          </cell>
          <cell r="R475">
            <v>0.23530000000000001</v>
          </cell>
          <cell r="S475">
            <v>4.0853000000000002</v>
          </cell>
          <cell r="T475">
            <v>4.4000000000000004</v>
          </cell>
          <cell r="U475">
            <v>4.4000000000000004</v>
          </cell>
          <cell r="V475">
            <v>0</v>
          </cell>
          <cell r="W475">
            <v>4.6000000000000005</v>
          </cell>
          <cell r="Y475">
            <v>0.23530000000000001</v>
          </cell>
          <cell r="Z475">
            <v>4.8353000000000002</v>
          </cell>
          <cell r="AA475">
            <v>5.2</v>
          </cell>
          <cell r="AB475">
            <v>0.18181818181818166</v>
          </cell>
          <cell r="AJ475">
            <v>10.3</v>
          </cell>
          <cell r="AK475">
            <v>0.53055339805825241</v>
          </cell>
          <cell r="AL475">
            <v>8.6999999999999993</v>
          </cell>
          <cell r="AM475">
            <v>0.53042528735632177</v>
          </cell>
          <cell r="AN475">
            <v>0.15533980582524287</v>
          </cell>
        </row>
        <row r="476">
          <cell r="C476">
            <v>32135</v>
          </cell>
          <cell r="D476">
            <v>8809584134048</v>
          </cell>
          <cell r="E476" t="str">
            <v>Acc'y</v>
          </cell>
          <cell r="F476" t="str">
            <v>Common</v>
          </cell>
          <cell r="G476" t="str">
            <v>KR</v>
          </cell>
          <cell r="H476" t="str">
            <v>A&amp;F</v>
          </cell>
          <cell r="I476" t="str">
            <v>S22</v>
          </cell>
          <cell r="J476" t="str">
            <v>Drop</v>
          </cell>
          <cell r="K476" t="str">
            <v>X</v>
          </cell>
          <cell r="L476" t="str">
            <v>J-Stake S (10pcs/set)</v>
          </cell>
          <cell r="M476" t="str">
            <v>x</v>
          </cell>
          <cell r="N476" t="str">
            <v>F10 Black</v>
          </cell>
          <cell r="O476" t="str">
            <v>외주가공</v>
          </cell>
          <cell r="P476">
            <v>0</v>
          </cell>
          <cell r="Q476">
            <v>3.85</v>
          </cell>
          <cell r="R476">
            <v>0.23530000000000001</v>
          </cell>
          <cell r="S476">
            <v>4.0853000000000002</v>
          </cell>
          <cell r="T476">
            <v>4.4000000000000004</v>
          </cell>
          <cell r="U476">
            <v>4.4000000000000004</v>
          </cell>
          <cell r="V476">
            <v>0</v>
          </cell>
          <cell r="W476">
            <v>4.6000000000000005</v>
          </cell>
          <cell r="Y476">
            <v>0.23530000000000001</v>
          </cell>
          <cell r="Z476">
            <v>4.8353000000000002</v>
          </cell>
          <cell r="AA476">
            <v>5.2</v>
          </cell>
          <cell r="AB476">
            <v>0.18181818181818166</v>
          </cell>
          <cell r="AJ476">
            <v>10.3</v>
          </cell>
          <cell r="AK476">
            <v>0.53055339805825241</v>
          </cell>
          <cell r="AL476">
            <v>8.6999999999999993</v>
          </cell>
          <cell r="AM476">
            <v>0.53042528735632177</v>
          </cell>
          <cell r="AN476">
            <v>0.15533980582524287</v>
          </cell>
        </row>
        <row r="477">
          <cell r="C477">
            <v>32136</v>
          </cell>
          <cell r="D477">
            <v>8809584134055</v>
          </cell>
          <cell r="E477" t="str">
            <v>Acc'y</v>
          </cell>
          <cell r="F477" t="str">
            <v>Common</v>
          </cell>
          <cell r="G477" t="str">
            <v>KR</v>
          </cell>
          <cell r="H477" t="str">
            <v>A&amp;F</v>
          </cell>
          <cell r="I477" t="str">
            <v>S22</v>
          </cell>
          <cell r="J477" t="str">
            <v>Drop</v>
          </cell>
          <cell r="K477" t="str">
            <v>X</v>
          </cell>
          <cell r="L477" t="str">
            <v>J-Stake S (10pcs/set)</v>
          </cell>
          <cell r="M477" t="str">
            <v>x</v>
          </cell>
          <cell r="N477" t="str">
            <v>F14 Cyan Blue</v>
          </cell>
          <cell r="O477" t="str">
            <v>외주가공</v>
          </cell>
          <cell r="P477">
            <v>0</v>
          </cell>
          <cell r="Q477">
            <v>3.85</v>
          </cell>
          <cell r="R477">
            <v>0.23530000000000001</v>
          </cell>
          <cell r="S477">
            <v>4.0853000000000002</v>
          </cell>
          <cell r="T477">
            <v>4.4000000000000004</v>
          </cell>
          <cell r="U477">
            <v>4.4000000000000004</v>
          </cell>
          <cell r="V477">
            <v>0</v>
          </cell>
          <cell r="W477">
            <v>4.6000000000000005</v>
          </cell>
          <cell r="Y477">
            <v>0.23530000000000001</v>
          </cell>
          <cell r="Z477">
            <v>4.8353000000000002</v>
          </cell>
          <cell r="AA477">
            <v>5.2</v>
          </cell>
          <cell r="AB477">
            <v>0.18181818181818166</v>
          </cell>
          <cell r="AJ477">
            <v>10.3</v>
          </cell>
          <cell r="AK477">
            <v>0.53055339805825241</v>
          </cell>
          <cell r="AL477">
            <v>8.6999999999999993</v>
          </cell>
          <cell r="AM477">
            <v>0.53042528735632177</v>
          </cell>
          <cell r="AN477">
            <v>0.15533980582524287</v>
          </cell>
        </row>
        <row r="478">
          <cell r="C478">
            <v>32137</v>
          </cell>
          <cell r="D478">
            <v>8809584134062</v>
          </cell>
          <cell r="E478" t="str">
            <v>Acc'y</v>
          </cell>
          <cell r="F478" t="str">
            <v>Common</v>
          </cell>
          <cell r="G478" t="str">
            <v>KR</v>
          </cell>
          <cell r="H478" t="str">
            <v>A&amp;F</v>
          </cell>
          <cell r="I478" t="str">
            <v>S22</v>
          </cell>
          <cell r="J478" t="str">
            <v>Drop</v>
          </cell>
          <cell r="K478" t="str">
            <v>X</v>
          </cell>
          <cell r="L478" t="str">
            <v>J-Stake S (10pcs/set)</v>
          </cell>
          <cell r="M478" t="str">
            <v>x</v>
          </cell>
          <cell r="N478" t="str">
            <v>F15 Silver</v>
          </cell>
          <cell r="O478" t="str">
            <v>외주가공</v>
          </cell>
          <cell r="P478">
            <v>0</v>
          </cell>
          <cell r="Q478">
            <v>3.19</v>
          </cell>
          <cell r="R478">
            <v>0.23530000000000001</v>
          </cell>
          <cell r="S478">
            <v>3.4253</v>
          </cell>
          <cell r="T478">
            <v>3.7</v>
          </cell>
          <cell r="U478">
            <v>3.7</v>
          </cell>
          <cell r="V478">
            <v>0</v>
          </cell>
          <cell r="W478">
            <v>3.8</v>
          </cell>
          <cell r="Y478">
            <v>0.23530000000000001</v>
          </cell>
          <cell r="Z478">
            <v>4.0352999999999994</v>
          </cell>
          <cell r="AA478">
            <v>4.4000000000000004</v>
          </cell>
          <cell r="AB478">
            <v>0.18918918918918926</v>
          </cell>
          <cell r="AJ478">
            <v>10.199999999999999</v>
          </cell>
          <cell r="AK478">
            <v>0.60438235294117648</v>
          </cell>
          <cell r="AL478">
            <v>8.6999999999999993</v>
          </cell>
          <cell r="AM478">
            <v>0.60628735632183905</v>
          </cell>
          <cell r="AN478">
            <v>0.1470588235294118</v>
          </cell>
        </row>
        <row r="479">
          <cell r="C479">
            <v>32138</v>
          </cell>
          <cell r="D479">
            <v>8809584134079</v>
          </cell>
          <cell r="E479" t="str">
            <v>Acc'y</v>
          </cell>
          <cell r="F479" t="str">
            <v>Common</v>
          </cell>
          <cell r="G479" t="str">
            <v>KR</v>
          </cell>
          <cell r="H479" t="str">
            <v>A&amp;F</v>
          </cell>
          <cell r="I479" t="str">
            <v>S22</v>
          </cell>
          <cell r="J479" t="str">
            <v>Drop</v>
          </cell>
          <cell r="K479" t="str">
            <v>X</v>
          </cell>
          <cell r="L479" t="str">
            <v>J-Stake MS (10pcs/set)</v>
          </cell>
          <cell r="M479" t="str">
            <v>x</v>
          </cell>
          <cell r="N479" t="str">
            <v>all</v>
          </cell>
          <cell r="O479" t="str">
            <v>외주가공</v>
          </cell>
          <cell r="P479">
            <v>0</v>
          </cell>
          <cell r="Q479">
            <v>4.4000000000000004</v>
          </cell>
          <cell r="R479">
            <v>0.23530000000000001</v>
          </cell>
          <cell r="S479">
            <v>4.6353</v>
          </cell>
          <cell r="T479">
            <v>5</v>
          </cell>
          <cell r="U479">
            <v>5</v>
          </cell>
          <cell r="V479">
            <v>0</v>
          </cell>
          <cell r="W479">
            <v>5.5</v>
          </cell>
          <cell r="Y479">
            <v>0.23530000000000001</v>
          </cell>
          <cell r="Z479">
            <v>5.7352999999999996</v>
          </cell>
          <cell r="AA479">
            <v>6.2</v>
          </cell>
          <cell r="AB479">
            <v>0.24</v>
          </cell>
          <cell r="AJ479">
            <v>11.8</v>
          </cell>
          <cell r="AK479">
            <v>0.51395762711864412</v>
          </cell>
          <cell r="AL479">
            <v>9.5</v>
          </cell>
          <cell r="AM479">
            <v>0.51207368421052624</v>
          </cell>
          <cell r="AN479">
            <v>0.19491525423728817</v>
          </cell>
        </row>
        <row r="480">
          <cell r="C480">
            <v>32139</v>
          </cell>
          <cell r="D480">
            <v>8809584134086</v>
          </cell>
          <cell r="E480" t="str">
            <v>Acc'y</v>
          </cell>
          <cell r="F480" t="str">
            <v>Common</v>
          </cell>
          <cell r="G480" t="str">
            <v>KR</v>
          </cell>
          <cell r="H480" t="str">
            <v>A&amp;F</v>
          </cell>
          <cell r="I480" t="str">
            <v>S22</v>
          </cell>
          <cell r="J480" t="str">
            <v>Drop</v>
          </cell>
          <cell r="K480" t="str">
            <v>X</v>
          </cell>
          <cell r="L480" t="str">
            <v>J-Stake MS (10pcs/set)</v>
          </cell>
          <cell r="M480" t="str">
            <v>x</v>
          </cell>
          <cell r="N480" t="str">
            <v>F15 Silver</v>
          </cell>
          <cell r="O480" t="str">
            <v>외주가공</v>
          </cell>
          <cell r="P480">
            <v>0</v>
          </cell>
          <cell r="Q480">
            <v>3.85</v>
          </cell>
          <cell r="R480">
            <v>0.23530000000000001</v>
          </cell>
          <cell r="S480">
            <v>4.0853000000000002</v>
          </cell>
          <cell r="T480">
            <v>4.4000000000000004</v>
          </cell>
          <cell r="U480">
            <v>4.4000000000000004</v>
          </cell>
          <cell r="V480">
            <v>0</v>
          </cell>
          <cell r="W480">
            <v>4.8</v>
          </cell>
          <cell r="Y480">
            <v>0.23530000000000001</v>
          </cell>
          <cell r="Z480">
            <v>5.0352999999999994</v>
          </cell>
          <cell r="AA480">
            <v>5.4</v>
          </cell>
          <cell r="AB480">
            <v>0.22727272727272729</v>
          </cell>
          <cell r="AJ480">
            <v>11.7</v>
          </cell>
          <cell r="AK480">
            <v>0.56963247863247868</v>
          </cell>
          <cell r="AL480">
            <v>9.5</v>
          </cell>
          <cell r="AM480">
            <v>0.56996842105263157</v>
          </cell>
          <cell r="AN480">
            <v>0.18803418803418803</v>
          </cell>
        </row>
        <row r="481">
          <cell r="C481">
            <v>32140</v>
          </cell>
          <cell r="D481">
            <v>8809584134093</v>
          </cell>
          <cell r="E481" t="str">
            <v>Acc'y</v>
          </cell>
          <cell r="F481" t="str">
            <v>Common</v>
          </cell>
          <cell r="G481" t="str">
            <v>KR</v>
          </cell>
          <cell r="H481" t="str">
            <v>A&amp;F</v>
          </cell>
          <cell r="I481" t="str">
            <v>S22</v>
          </cell>
          <cell r="J481" t="str">
            <v>Drop</v>
          </cell>
          <cell r="K481" t="str">
            <v>X</v>
          </cell>
          <cell r="L481" t="str">
            <v>J-Stake M (10pcs/set)</v>
          </cell>
          <cell r="M481" t="str">
            <v>x</v>
          </cell>
          <cell r="N481" t="str">
            <v>F05 Golden Yellow</v>
          </cell>
          <cell r="O481" t="str">
            <v>외주가공</v>
          </cell>
          <cell r="P481">
            <v>0</v>
          </cell>
          <cell r="Q481">
            <v>5</v>
          </cell>
          <cell r="R481">
            <v>0.23530000000000001</v>
          </cell>
          <cell r="S481">
            <v>5.2352999999999996</v>
          </cell>
          <cell r="T481">
            <v>5.7</v>
          </cell>
          <cell r="U481">
            <v>5.7</v>
          </cell>
          <cell r="V481">
            <v>0</v>
          </cell>
          <cell r="W481">
            <v>6.3</v>
          </cell>
          <cell r="Y481">
            <v>0.23530000000000001</v>
          </cell>
          <cell r="Z481">
            <v>6.5352999999999994</v>
          </cell>
          <cell r="AA481">
            <v>7.1</v>
          </cell>
          <cell r="AB481">
            <v>0.24561403508771917</v>
          </cell>
          <cell r="AJ481">
            <v>13.1</v>
          </cell>
          <cell r="AK481">
            <v>0.50112213740458023</v>
          </cell>
          <cell r="AL481">
            <v>10.5</v>
          </cell>
          <cell r="AM481">
            <v>0.50140000000000007</v>
          </cell>
          <cell r="AN481">
            <v>0.19847328244274809</v>
          </cell>
        </row>
        <row r="482">
          <cell r="C482">
            <v>32141</v>
          </cell>
          <cell r="D482">
            <v>8809584134109</v>
          </cell>
          <cell r="E482" t="str">
            <v>Acc'y</v>
          </cell>
          <cell r="F482" t="str">
            <v>Common</v>
          </cell>
          <cell r="G482" t="str">
            <v>KR</v>
          </cell>
          <cell r="H482" t="str">
            <v>A&amp;F</v>
          </cell>
          <cell r="I482" t="str">
            <v>S22</v>
          </cell>
          <cell r="J482" t="str">
            <v>Drop</v>
          </cell>
          <cell r="K482" t="str">
            <v>X</v>
          </cell>
          <cell r="L482" t="str">
            <v>J-Stake M (10pcs/set)</v>
          </cell>
          <cell r="M482" t="str">
            <v>x</v>
          </cell>
          <cell r="N482" t="str">
            <v>F10 Black</v>
          </cell>
          <cell r="O482" t="str">
            <v>외주가공</v>
          </cell>
          <cell r="P482">
            <v>0</v>
          </cell>
          <cell r="Q482">
            <v>5</v>
          </cell>
          <cell r="R482">
            <v>0.23530000000000001</v>
          </cell>
          <cell r="S482">
            <v>5.2352999999999996</v>
          </cell>
          <cell r="T482">
            <v>5.7</v>
          </cell>
          <cell r="U482">
            <v>5.7</v>
          </cell>
          <cell r="V482">
            <v>0</v>
          </cell>
          <cell r="W482">
            <v>6.3</v>
          </cell>
          <cell r="Y482">
            <v>0.23530000000000001</v>
          </cell>
          <cell r="Z482">
            <v>6.5352999999999994</v>
          </cell>
          <cell r="AA482">
            <v>7.1</v>
          </cell>
          <cell r="AB482">
            <v>0.24561403508771917</v>
          </cell>
          <cell r="AJ482">
            <v>13.1</v>
          </cell>
          <cell r="AK482">
            <v>0.50112213740458023</v>
          </cell>
          <cell r="AL482">
            <v>10.5</v>
          </cell>
          <cell r="AM482">
            <v>0.50140000000000007</v>
          </cell>
          <cell r="AN482">
            <v>0.19847328244274809</v>
          </cell>
        </row>
        <row r="483">
          <cell r="C483">
            <v>32142</v>
          </cell>
          <cell r="D483">
            <v>8809584134116</v>
          </cell>
          <cell r="E483" t="str">
            <v>Acc'y</v>
          </cell>
          <cell r="F483" t="str">
            <v>Common</v>
          </cell>
          <cell r="G483" t="str">
            <v>KR</v>
          </cell>
          <cell r="H483" t="str">
            <v>A&amp;F</v>
          </cell>
          <cell r="I483" t="str">
            <v>S22</v>
          </cell>
          <cell r="J483" t="str">
            <v>Drop</v>
          </cell>
          <cell r="K483" t="str">
            <v>X</v>
          </cell>
          <cell r="L483" t="str">
            <v>J-Stake T (1pc/pack)</v>
          </cell>
          <cell r="M483" t="str">
            <v>x</v>
          </cell>
          <cell r="N483" t="str">
            <v>F10 Black</v>
          </cell>
          <cell r="O483" t="str">
            <v>외주가공</v>
          </cell>
          <cell r="P483">
            <v>0</v>
          </cell>
          <cell r="Q483">
            <v>2.31</v>
          </cell>
          <cell r="R483">
            <v>0.23530000000000001</v>
          </cell>
          <cell r="S483">
            <v>2.5453000000000001</v>
          </cell>
          <cell r="T483">
            <v>2.7</v>
          </cell>
          <cell r="U483">
            <v>2.7</v>
          </cell>
          <cell r="V483">
            <v>0</v>
          </cell>
          <cell r="W483">
            <v>2.89</v>
          </cell>
          <cell r="Y483">
            <v>0.23530000000000001</v>
          </cell>
          <cell r="Z483">
            <v>3.1253000000000002</v>
          </cell>
          <cell r="AA483">
            <v>3.4</v>
          </cell>
          <cell r="AB483">
            <v>0.25925925925925908</v>
          </cell>
          <cell r="AJ483">
            <v>7.2</v>
          </cell>
          <cell r="AK483">
            <v>0.5659305555555556</v>
          </cell>
          <cell r="AL483">
            <v>5.9</v>
          </cell>
          <cell r="AM483">
            <v>0.56859322033898307</v>
          </cell>
          <cell r="AN483">
            <v>0.18055555555555558</v>
          </cell>
        </row>
        <row r="484">
          <cell r="C484">
            <v>32143</v>
          </cell>
          <cell r="D484">
            <v>8809584134123</v>
          </cell>
          <cell r="E484" t="str">
            <v>Acc'y</v>
          </cell>
          <cell r="F484" t="str">
            <v>Common</v>
          </cell>
          <cell r="G484" t="str">
            <v>KR</v>
          </cell>
          <cell r="H484" t="str">
            <v>A&amp;F</v>
          </cell>
          <cell r="I484" t="str">
            <v>S22</v>
          </cell>
          <cell r="J484" t="str">
            <v>Drop</v>
          </cell>
          <cell r="K484" t="str">
            <v>X</v>
          </cell>
          <cell r="L484" t="str">
            <v>J-Stake T (1pc/pack)</v>
          </cell>
          <cell r="M484" t="str">
            <v>x</v>
          </cell>
          <cell r="N484" t="str">
            <v>F15 Silver</v>
          </cell>
          <cell r="O484" t="str">
            <v>외주가공</v>
          </cell>
          <cell r="P484">
            <v>0</v>
          </cell>
          <cell r="Q484">
            <v>2.2000000000000002</v>
          </cell>
          <cell r="R484">
            <v>0.23530000000000001</v>
          </cell>
          <cell r="S484">
            <v>2.4353000000000002</v>
          </cell>
          <cell r="T484">
            <v>2.6</v>
          </cell>
          <cell r="U484">
            <v>2.6</v>
          </cell>
          <cell r="V484">
            <v>0</v>
          </cell>
          <cell r="W484">
            <v>2.75</v>
          </cell>
          <cell r="Y484">
            <v>0.23530000000000001</v>
          </cell>
          <cell r="Z484">
            <v>2.9853000000000001</v>
          </cell>
          <cell r="AA484">
            <v>3.2</v>
          </cell>
          <cell r="AB484">
            <v>0.23076923076923084</v>
          </cell>
          <cell r="AJ484">
            <v>7.5</v>
          </cell>
          <cell r="AK484">
            <v>0.60196000000000005</v>
          </cell>
          <cell r="AL484">
            <v>6.1</v>
          </cell>
          <cell r="AM484">
            <v>0.60077049180327857</v>
          </cell>
          <cell r="AN484">
            <v>0.18666666666666676</v>
          </cell>
        </row>
        <row r="485">
          <cell r="C485" t="str">
            <v>10106R1</v>
          </cell>
          <cell r="D485">
            <v>8809759236058</v>
          </cell>
          <cell r="E485" t="str">
            <v>Chair</v>
          </cell>
          <cell r="F485" t="str">
            <v>Home</v>
          </cell>
          <cell r="G485" t="str">
            <v>VN</v>
          </cell>
          <cell r="H485" t="str">
            <v>All</v>
          </cell>
          <cell r="I485" t="str">
            <v>S23</v>
          </cell>
          <cell r="J485" t="str">
            <v>All</v>
          </cell>
          <cell r="K485" t="str">
            <v>O</v>
          </cell>
          <cell r="L485" t="str">
            <v>Chair One Home</v>
          </cell>
          <cell r="M485" t="str">
            <v>Black</v>
          </cell>
          <cell r="N485" t="str">
            <v>F10 Black</v>
          </cell>
          <cell r="O485" t="str">
            <v>AT</v>
          </cell>
          <cell r="P485">
            <v>13.239999999999998</v>
          </cell>
          <cell r="Q485">
            <v>15.7</v>
          </cell>
          <cell r="R485">
            <v>0.186</v>
          </cell>
          <cell r="S485">
            <v>29.125999999999998</v>
          </cell>
          <cell r="T485">
            <v>31.5</v>
          </cell>
          <cell r="U485">
            <v>31.5</v>
          </cell>
          <cell r="V485">
            <v>13.239999999999998</v>
          </cell>
          <cell r="W485">
            <v>17.27</v>
          </cell>
          <cell r="Y485">
            <v>0.186</v>
          </cell>
          <cell r="Z485">
            <v>30.695999999999998</v>
          </cell>
          <cell r="AA485">
            <v>33.200000000000003</v>
          </cell>
          <cell r="AB485">
            <v>5.3968253968253999E-2</v>
          </cell>
          <cell r="AC485">
            <v>14.257600000000002</v>
          </cell>
          <cell r="AD485">
            <v>18.333499999999997</v>
          </cell>
          <cell r="AF485">
            <v>0.372</v>
          </cell>
          <cell r="AG485">
            <v>32.963099999999997</v>
          </cell>
          <cell r="AH485">
            <v>35.6</v>
          </cell>
          <cell r="AI485">
            <v>7.2289156626506035E-2</v>
          </cell>
          <cell r="AJ485">
            <v>46.5</v>
          </cell>
          <cell r="AK485">
            <v>0.33987096774193548</v>
          </cell>
          <cell r="AL485">
            <v>44.05</v>
          </cell>
          <cell r="AM485">
            <v>0.33879682179341664</v>
          </cell>
          <cell r="AN485">
            <v>5.2688172043010795E-2</v>
          </cell>
          <cell r="AO485">
            <v>50</v>
          </cell>
          <cell r="AP485">
            <v>0.3407380000000001</v>
          </cell>
          <cell r="AQ485">
            <v>46.5</v>
          </cell>
          <cell r="AR485">
            <v>0.33987096774193548</v>
          </cell>
          <cell r="AS485">
            <v>6.9999999999999951E-2</v>
          </cell>
        </row>
        <row r="486">
          <cell r="C486">
            <v>10133</v>
          </cell>
          <cell r="D486">
            <v>8809759236065</v>
          </cell>
          <cell r="E486" t="str">
            <v>Chair</v>
          </cell>
          <cell r="F486" t="str">
            <v>Home</v>
          </cell>
          <cell r="G486" t="str">
            <v>VN</v>
          </cell>
          <cell r="H486" t="str">
            <v>All</v>
          </cell>
          <cell r="I486" t="str">
            <v>S23</v>
          </cell>
          <cell r="J486" t="str">
            <v>All</v>
          </cell>
          <cell r="K486" t="str">
            <v>O</v>
          </cell>
          <cell r="L486" t="str">
            <v>Chair One Home</v>
          </cell>
          <cell r="M486" t="str">
            <v>Pelican</v>
          </cell>
          <cell r="N486" t="str">
            <v>F10 Black</v>
          </cell>
          <cell r="O486" t="str">
            <v>AT</v>
          </cell>
          <cell r="P486">
            <v>13.239999999999998</v>
          </cell>
          <cell r="Q486">
            <v>15.7</v>
          </cell>
          <cell r="R486">
            <v>0.186</v>
          </cell>
          <cell r="S486">
            <v>29.125999999999998</v>
          </cell>
          <cell r="T486">
            <v>31.5</v>
          </cell>
          <cell r="U486">
            <v>31.5</v>
          </cell>
          <cell r="V486">
            <v>13.239999999999998</v>
          </cell>
          <cell r="W486">
            <v>17.27</v>
          </cell>
          <cell r="Y486">
            <v>0.186</v>
          </cell>
          <cell r="Z486">
            <v>30.695999999999998</v>
          </cell>
          <cell r="AA486">
            <v>33.200000000000003</v>
          </cell>
          <cell r="AB486">
            <v>5.3968253968253999E-2</v>
          </cell>
          <cell r="AC486">
            <v>14.425600000000003</v>
          </cell>
          <cell r="AD486">
            <v>18.333499999999997</v>
          </cell>
          <cell r="AF486">
            <v>0.372</v>
          </cell>
          <cell r="AG486">
            <v>33.131100000000004</v>
          </cell>
          <cell r="AH486">
            <v>35.799999999999997</v>
          </cell>
          <cell r="AI486">
            <v>7.8313253012048056E-2</v>
          </cell>
          <cell r="AJ486">
            <v>46.5</v>
          </cell>
          <cell r="AK486">
            <v>0.33987096774193548</v>
          </cell>
          <cell r="AL486">
            <v>44.05</v>
          </cell>
          <cell r="AM486">
            <v>0.33879682179341664</v>
          </cell>
          <cell r="AN486">
            <v>5.2688172043010795E-2</v>
          </cell>
          <cell r="AO486">
            <v>50</v>
          </cell>
          <cell r="AP486">
            <v>0.33737799999999996</v>
          </cell>
          <cell r="AQ486">
            <v>46.5</v>
          </cell>
          <cell r="AR486">
            <v>0.33987096774193548</v>
          </cell>
          <cell r="AS486">
            <v>6.9999999999999951E-2</v>
          </cell>
        </row>
        <row r="487">
          <cell r="C487">
            <v>10134</v>
          </cell>
          <cell r="D487">
            <v>8809759236072</v>
          </cell>
          <cell r="E487" t="str">
            <v>Chair</v>
          </cell>
          <cell r="F487" t="str">
            <v>Home</v>
          </cell>
          <cell r="G487" t="str">
            <v>VN</v>
          </cell>
          <cell r="H487" t="str">
            <v>All</v>
          </cell>
          <cell r="I487" t="str">
            <v>S23</v>
          </cell>
          <cell r="J487" t="str">
            <v>All</v>
          </cell>
          <cell r="K487" t="str">
            <v>O</v>
          </cell>
          <cell r="L487" t="str">
            <v>Chair One Home</v>
          </cell>
          <cell r="M487" t="str">
            <v>Gravel</v>
          </cell>
          <cell r="N487" t="str">
            <v>F10 Black</v>
          </cell>
          <cell r="O487" t="str">
            <v>AT</v>
          </cell>
          <cell r="P487">
            <v>13.239999999999998</v>
          </cell>
          <cell r="Q487">
            <v>15.7</v>
          </cell>
          <cell r="R487">
            <v>0.186</v>
          </cell>
          <cell r="S487">
            <v>29.125999999999998</v>
          </cell>
          <cell r="T487">
            <v>31.5</v>
          </cell>
          <cell r="U487">
            <v>31.5</v>
          </cell>
          <cell r="V487">
            <v>13.239999999999998</v>
          </cell>
          <cell r="W487">
            <v>17.27</v>
          </cell>
          <cell r="Y487">
            <v>0.186</v>
          </cell>
          <cell r="Z487">
            <v>30.695999999999998</v>
          </cell>
          <cell r="AA487">
            <v>33.200000000000003</v>
          </cell>
          <cell r="AB487">
            <v>5.3968253968253999E-2</v>
          </cell>
          <cell r="AC487">
            <v>14.257600000000002</v>
          </cell>
          <cell r="AD487">
            <v>18.333499999999997</v>
          </cell>
          <cell r="AF487">
            <v>0.372</v>
          </cell>
          <cell r="AG487">
            <v>32.963099999999997</v>
          </cell>
          <cell r="AH487">
            <v>35.6</v>
          </cell>
          <cell r="AI487">
            <v>7.2289156626506035E-2</v>
          </cell>
          <cell r="AJ487">
            <v>46.5</v>
          </cell>
          <cell r="AK487">
            <v>0.33987096774193548</v>
          </cell>
          <cell r="AL487">
            <v>44.05</v>
          </cell>
          <cell r="AM487">
            <v>0.33879682179341664</v>
          </cell>
          <cell r="AN487">
            <v>5.2688172043010795E-2</v>
          </cell>
          <cell r="AO487">
            <v>50</v>
          </cell>
          <cell r="AP487">
            <v>0.3407380000000001</v>
          </cell>
          <cell r="AQ487">
            <v>46.5</v>
          </cell>
          <cell r="AR487">
            <v>0.33987096774193548</v>
          </cell>
          <cell r="AS487">
            <v>6.9999999999999951E-2</v>
          </cell>
        </row>
        <row r="488">
          <cell r="C488">
            <v>10135</v>
          </cell>
          <cell r="D488">
            <v>8809759236089</v>
          </cell>
          <cell r="E488" t="str">
            <v>Chair</v>
          </cell>
          <cell r="F488" t="str">
            <v>Home</v>
          </cell>
          <cell r="G488" t="str">
            <v>VN</v>
          </cell>
          <cell r="H488" t="str">
            <v>All</v>
          </cell>
          <cell r="I488" t="str">
            <v>S23</v>
          </cell>
          <cell r="J488" t="str">
            <v>All</v>
          </cell>
          <cell r="K488" t="str">
            <v>O</v>
          </cell>
          <cell r="L488" t="str">
            <v>Chair One Home</v>
          </cell>
          <cell r="M488" t="str">
            <v>Mustard</v>
          </cell>
          <cell r="N488" t="str">
            <v>F10 Black</v>
          </cell>
          <cell r="O488" t="str">
            <v>AT</v>
          </cell>
          <cell r="P488">
            <v>13.239999999999998</v>
          </cell>
          <cell r="Q488">
            <v>15.7</v>
          </cell>
          <cell r="R488">
            <v>0.186</v>
          </cell>
          <cell r="S488">
            <v>29.125999999999998</v>
          </cell>
          <cell r="T488">
            <v>31.5</v>
          </cell>
          <cell r="U488">
            <v>31.5</v>
          </cell>
          <cell r="V488">
            <v>13.239999999999998</v>
          </cell>
          <cell r="W488">
            <v>17.27</v>
          </cell>
          <cell r="Y488">
            <v>0.186</v>
          </cell>
          <cell r="Z488">
            <v>30.695999999999998</v>
          </cell>
          <cell r="AA488">
            <v>33.200000000000003</v>
          </cell>
          <cell r="AB488">
            <v>5.3968253968253999E-2</v>
          </cell>
          <cell r="AC488">
            <v>14.257600000000002</v>
          </cell>
          <cell r="AD488">
            <v>18.333499999999997</v>
          </cell>
          <cell r="AF488">
            <v>0.372</v>
          </cell>
          <cell r="AG488">
            <v>32.963099999999997</v>
          </cell>
          <cell r="AH488">
            <v>35.6</v>
          </cell>
          <cell r="AI488">
            <v>7.2289156626506035E-2</v>
          </cell>
          <cell r="AJ488">
            <v>46.5</v>
          </cell>
          <cell r="AK488">
            <v>0.33987096774193548</v>
          </cell>
          <cell r="AL488">
            <v>44.05</v>
          </cell>
          <cell r="AM488">
            <v>0.33879682179341664</v>
          </cell>
          <cell r="AN488">
            <v>5.2688172043010795E-2</v>
          </cell>
          <cell r="AO488">
            <v>50</v>
          </cell>
          <cell r="AP488">
            <v>0.3407380000000001</v>
          </cell>
          <cell r="AQ488">
            <v>46.5</v>
          </cell>
          <cell r="AR488">
            <v>0.33987096774193548</v>
          </cell>
          <cell r="AS488">
            <v>6.9999999999999951E-2</v>
          </cell>
        </row>
        <row r="489">
          <cell r="C489">
            <v>10104</v>
          </cell>
          <cell r="D489">
            <v>8809272093282</v>
          </cell>
          <cell r="E489" t="str">
            <v>Chair</v>
          </cell>
          <cell r="F489" t="str">
            <v>Home</v>
          </cell>
          <cell r="G489" t="str">
            <v>VN</v>
          </cell>
          <cell r="H489" t="str">
            <v>All</v>
          </cell>
          <cell r="I489" t="str">
            <v>S22</v>
          </cell>
          <cell r="J489" t="str">
            <v>Drop</v>
          </cell>
          <cell r="K489" t="str">
            <v>X</v>
          </cell>
          <cell r="L489" t="str">
            <v>Chair One Home</v>
          </cell>
          <cell r="M489" t="str">
            <v>Lagoon</v>
          </cell>
          <cell r="N489" t="str">
            <v>F10 Black</v>
          </cell>
          <cell r="O489" t="str">
            <v>AT</v>
          </cell>
          <cell r="P489">
            <v>13.239999999999998</v>
          </cell>
          <cell r="Q489">
            <v>15.7</v>
          </cell>
          <cell r="R489">
            <v>0.186</v>
          </cell>
          <cell r="S489">
            <v>29.125999999999998</v>
          </cell>
          <cell r="T489">
            <v>31.5</v>
          </cell>
          <cell r="U489">
            <v>31.5</v>
          </cell>
          <cell r="V489">
            <v>13.239999999999998</v>
          </cell>
          <cell r="W489">
            <v>17.27</v>
          </cell>
          <cell r="Y489">
            <v>0.186</v>
          </cell>
          <cell r="Z489">
            <v>30.695999999999998</v>
          </cell>
          <cell r="AA489">
            <v>33.200000000000003</v>
          </cell>
          <cell r="AB489">
            <v>5.3968253968253999E-2</v>
          </cell>
          <cell r="AJ489">
            <v>46.5</v>
          </cell>
          <cell r="AK489">
            <v>0.33987096774193548</v>
          </cell>
          <cell r="AL489">
            <v>44.05</v>
          </cell>
          <cell r="AM489">
            <v>0.33879682179341664</v>
          </cell>
          <cell r="AN489">
            <v>5.2688172043010795E-2</v>
          </cell>
        </row>
        <row r="490">
          <cell r="C490">
            <v>10102</v>
          </cell>
          <cell r="D490">
            <v>8809272093251</v>
          </cell>
          <cell r="E490" t="str">
            <v>Chair</v>
          </cell>
          <cell r="F490" t="str">
            <v>Home</v>
          </cell>
          <cell r="G490" t="str">
            <v>VN</v>
          </cell>
          <cell r="H490" t="str">
            <v>All</v>
          </cell>
          <cell r="I490" t="str">
            <v>S22</v>
          </cell>
          <cell r="J490" t="str">
            <v>Drop</v>
          </cell>
          <cell r="K490" t="str">
            <v>X</v>
          </cell>
          <cell r="L490" t="str">
            <v>Chair One Home</v>
          </cell>
          <cell r="M490" t="str">
            <v>Beige</v>
          </cell>
          <cell r="N490" t="str">
            <v>F10 Black</v>
          </cell>
          <cell r="O490" t="str">
            <v>AT</v>
          </cell>
          <cell r="P490">
            <v>13.239999999999998</v>
          </cell>
          <cell r="Q490">
            <v>15.7</v>
          </cell>
          <cell r="R490">
            <v>0.186</v>
          </cell>
          <cell r="S490">
            <v>29.125999999999998</v>
          </cell>
          <cell r="T490">
            <v>31.5</v>
          </cell>
          <cell r="U490">
            <v>31.5</v>
          </cell>
          <cell r="V490">
            <v>13.239999999999998</v>
          </cell>
          <cell r="W490">
            <v>17.27</v>
          </cell>
          <cell r="Y490">
            <v>0.186</v>
          </cell>
          <cell r="Z490">
            <v>30.695999999999998</v>
          </cell>
          <cell r="AA490">
            <v>33.200000000000003</v>
          </cell>
          <cell r="AB490">
            <v>5.3968253968253999E-2</v>
          </cell>
          <cell r="AJ490">
            <v>46.5</v>
          </cell>
          <cell r="AK490">
            <v>0.33987096774193548</v>
          </cell>
          <cell r="AL490">
            <v>44.05</v>
          </cell>
          <cell r="AM490">
            <v>0.33879682179341664</v>
          </cell>
          <cell r="AN490">
            <v>5.2688172043010795E-2</v>
          </cell>
        </row>
        <row r="491">
          <cell r="C491">
            <v>10107</v>
          </cell>
          <cell r="D491">
            <v>8809272093442</v>
          </cell>
          <cell r="E491" t="str">
            <v>Chair</v>
          </cell>
          <cell r="F491" t="str">
            <v>Home</v>
          </cell>
          <cell r="G491" t="str">
            <v>VN</v>
          </cell>
          <cell r="H491" t="str">
            <v>All</v>
          </cell>
          <cell r="I491" t="str">
            <v>S22</v>
          </cell>
          <cell r="J491" t="str">
            <v>Drop</v>
          </cell>
          <cell r="K491" t="str">
            <v>X</v>
          </cell>
          <cell r="L491" t="str">
            <v>Chair One Home</v>
          </cell>
          <cell r="M491" t="str">
            <v>Coffee</v>
          </cell>
          <cell r="N491" t="str">
            <v>F10 Black</v>
          </cell>
          <cell r="O491" t="str">
            <v>AT</v>
          </cell>
          <cell r="P491">
            <v>13.239999999999998</v>
          </cell>
          <cell r="Q491">
            <v>15.7</v>
          </cell>
          <cell r="R491">
            <v>0.186</v>
          </cell>
          <cell r="S491">
            <v>29.125999999999998</v>
          </cell>
          <cell r="T491">
            <v>31.5</v>
          </cell>
          <cell r="U491">
            <v>31.5</v>
          </cell>
          <cell r="V491">
            <v>13.239999999999998</v>
          </cell>
          <cell r="W491">
            <v>17.27</v>
          </cell>
          <cell r="Y491">
            <v>0.186</v>
          </cell>
          <cell r="Z491">
            <v>30.695999999999998</v>
          </cell>
          <cell r="AA491">
            <v>33.200000000000003</v>
          </cell>
          <cell r="AB491">
            <v>5.3968253968253999E-2</v>
          </cell>
          <cell r="AJ491">
            <v>46.4</v>
          </cell>
          <cell r="AK491">
            <v>0.33844827586206894</v>
          </cell>
          <cell r="AL491">
            <v>44.05</v>
          </cell>
          <cell r="AM491">
            <v>0.33879682179341664</v>
          </cell>
          <cell r="AN491">
            <v>5.0646551724138011E-2</v>
          </cell>
        </row>
        <row r="492">
          <cell r="C492">
            <v>10103</v>
          </cell>
          <cell r="D492">
            <v>8809272093268</v>
          </cell>
          <cell r="E492" t="str">
            <v>Chair</v>
          </cell>
          <cell r="F492" t="str">
            <v>Home</v>
          </cell>
          <cell r="G492" t="str">
            <v>VN</v>
          </cell>
          <cell r="H492" t="str">
            <v>All</v>
          </cell>
          <cell r="I492" t="str">
            <v>S22</v>
          </cell>
          <cell r="J492" t="str">
            <v>Drop</v>
          </cell>
          <cell r="K492" t="str">
            <v>X</v>
          </cell>
          <cell r="L492" t="str">
            <v>Chair One Home</v>
          </cell>
          <cell r="M492" t="str">
            <v>Steel grey</v>
          </cell>
          <cell r="N492" t="str">
            <v>F10 Black</v>
          </cell>
          <cell r="O492" t="str">
            <v>AT</v>
          </cell>
          <cell r="P492">
            <v>13.239999999999998</v>
          </cell>
          <cell r="Q492">
            <v>15.7</v>
          </cell>
          <cell r="R492">
            <v>0.186</v>
          </cell>
          <cell r="S492">
            <v>29.125999999999998</v>
          </cell>
          <cell r="T492">
            <v>31.5</v>
          </cell>
          <cell r="U492">
            <v>31.5</v>
          </cell>
          <cell r="V492">
            <v>13.239999999999998</v>
          </cell>
          <cell r="W492">
            <v>17.27</v>
          </cell>
          <cell r="Y492">
            <v>0.186</v>
          </cell>
          <cell r="Z492">
            <v>30.695999999999998</v>
          </cell>
          <cell r="AA492">
            <v>33.200000000000003</v>
          </cell>
          <cell r="AB492">
            <v>5.3968253968253999E-2</v>
          </cell>
          <cell r="AJ492">
            <v>46.4</v>
          </cell>
          <cell r="AK492">
            <v>0.33844827586206894</v>
          </cell>
          <cell r="AL492">
            <v>44.05</v>
          </cell>
          <cell r="AM492">
            <v>0.33879682179341664</v>
          </cell>
          <cell r="AN492">
            <v>5.0646551724138011E-2</v>
          </cell>
        </row>
        <row r="493">
          <cell r="C493">
            <v>10116</v>
          </cell>
          <cell r="D493">
            <v>8809272091998</v>
          </cell>
          <cell r="E493" t="str">
            <v>Chair</v>
          </cell>
          <cell r="F493" t="str">
            <v>Home</v>
          </cell>
          <cell r="G493" t="str">
            <v>VN</v>
          </cell>
          <cell r="H493" t="str">
            <v>All</v>
          </cell>
          <cell r="I493" t="str">
            <v>S22</v>
          </cell>
          <cell r="J493" t="str">
            <v>Drop</v>
          </cell>
          <cell r="K493" t="str">
            <v>X</v>
          </cell>
          <cell r="L493" t="str">
            <v>Chair One Home</v>
          </cell>
          <cell r="M493" t="str">
            <v>Cappuccino</v>
          </cell>
          <cell r="N493" t="str">
            <v>F10 Black</v>
          </cell>
          <cell r="O493" t="str">
            <v>AT</v>
          </cell>
          <cell r="P493">
            <v>13.239999999999998</v>
          </cell>
          <cell r="Q493">
            <v>15.7</v>
          </cell>
          <cell r="R493">
            <v>0.186</v>
          </cell>
          <cell r="S493">
            <v>29.125999999999998</v>
          </cell>
          <cell r="T493">
            <v>31.5</v>
          </cell>
          <cell r="U493">
            <v>31.5</v>
          </cell>
          <cell r="V493">
            <v>13.239999999999998</v>
          </cell>
          <cell r="W493">
            <v>17.27</v>
          </cell>
          <cell r="Y493">
            <v>0.186</v>
          </cell>
          <cell r="Z493">
            <v>30.695999999999998</v>
          </cell>
          <cell r="AA493">
            <v>33.200000000000003</v>
          </cell>
          <cell r="AB493">
            <v>5.3968253968253999E-2</v>
          </cell>
          <cell r="AJ493">
            <v>46.4</v>
          </cell>
          <cell r="AK493">
            <v>0.33844827586206894</v>
          </cell>
          <cell r="AL493">
            <v>44.05</v>
          </cell>
          <cell r="AM493">
            <v>0.33879682179341664</v>
          </cell>
          <cell r="AN493">
            <v>5.0646551724138011E-2</v>
          </cell>
        </row>
        <row r="494">
          <cell r="C494">
            <v>10118</v>
          </cell>
          <cell r="D494">
            <v>8809272098324</v>
          </cell>
          <cell r="E494" t="str">
            <v>Chair</v>
          </cell>
          <cell r="F494" t="str">
            <v>Home</v>
          </cell>
          <cell r="G494" t="str">
            <v>VN</v>
          </cell>
          <cell r="H494" t="str">
            <v>All</v>
          </cell>
          <cell r="I494" t="str">
            <v>S22</v>
          </cell>
          <cell r="J494" t="str">
            <v>Drop</v>
          </cell>
          <cell r="K494" t="str">
            <v>X</v>
          </cell>
          <cell r="L494" t="str">
            <v>Chair One Home</v>
          </cell>
          <cell r="M494" t="str">
            <v>Matcha</v>
          </cell>
          <cell r="N494" t="str">
            <v>F10 Black</v>
          </cell>
          <cell r="O494" t="str">
            <v>AT</v>
          </cell>
          <cell r="P494">
            <v>13.239999999999998</v>
          </cell>
          <cell r="Q494">
            <v>15.7</v>
          </cell>
          <cell r="R494">
            <v>0.186</v>
          </cell>
          <cell r="S494">
            <v>29.125999999999998</v>
          </cell>
          <cell r="T494">
            <v>31.5</v>
          </cell>
          <cell r="U494">
            <v>31.5</v>
          </cell>
          <cell r="V494">
            <v>13.239999999999998</v>
          </cell>
          <cell r="W494">
            <v>17.27</v>
          </cell>
          <cell r="Y494">
            <v>0.186</v>
          </cell>
          <cell r="Z494">
            <v>30.695999999999998</v>
          </cell>
          <cell r="AA494">
            <v>33.200000000000003</v>
          </cell>
          <cell r="AB494">
            <v>5.3968253968253999E-2</v>
          </cell>
          <cell r="AJ494">
            <v>46.4</v>
          </cell>
          <cell r="AK494">
            <v>0.33844827586206894</v>
          </cell>
          <cell r="AL494">
            <v>44.05</v>
          </cell>
          <cell r="AM494">
            <v>0.33879682179341664</v>
          </cell>
          <cell r="AN494">
            <v>5.0646551724138011E-2</v>
          </cell>
        </row>
        <row r="495">
          <cell r="C495">
            <v>10113</v>
          </cell>
          <cell r="D495">
            <v>8809272098331</v>
          </cell>
          <cell r="E495" t="str">
            <v>Chair</v>
          </cell>
          <cell r="F495" t="str">
            <v>Home</v>
          </cell>
          <cell r="G495" t="str">
            <v>VN</v>
          </cell>
          <cell r="H495" t="str">
            <v>All</v>
          </cell>
          <cell r="I495" t="str">
            <v>S22</v>
          </cell>
          <cell r="J495" t="str">
            <v>Drop</v>
          </cell>
          <cell r="K495" t="str">
            <v>X</v>
          </cell>
          <cell r="L495" t="str">
            <v>Chair One Home</v>
          </cell>
          <cell r="M495" t="str">
            <v>Sakura</v>
          </cell>
          <cell r="N495" t="str">
            <v>F10 Black</v>
          </cell>
          <cell r="O495" t="str">
            <v>AT</v>
          </cell>
          <cell r="P495">
            <v>13.239999999999998</v>
          </cell>
          <cell r="Q495">
            <v>15.7</v>
          </cell>
          <cell r="R495">
            <v>0.186</v>
          </cell>
          <cell r="S495">
            <v>29.125999999999998</v>
          </cell>
          <cell r="T495">
            <v>31.5</v>
          </cell>
          <cell r="U495">
            <v>31.5</v>
          </cell>
          <cell r="V495">
            <v>13.239999999999998</v>
          </cell>
          <cell r="W495">
            <v>17.27</v>
          </cell>
          <cell r="Y495">
            <v>0.186</v>
          </cell>
          <cell r="Z495">
            <v>30.695999999999998</v>
          </cell>
          <cell r="AA495">
            <v>33.200000000000003</v>
          </cell>
          <cell r="AB495">
            <v>5.3968253968253999E-2</v>
          </cell>
          <cell r="AJ495">
            <v>46.4</v>
          </cell>
          <cell r="AK495">
            <v>0.33844827586206894</v>
          </cell>
          <cell r="AL495">
            <v>44.05</v>
          </cell>
          <cell r="AM495">
            <v>0.33879682179341664</v>
          </cell>
          <cell r="AN495">
            <v>5.0646551724138011E-2</v>
          </cell>
        </row>
        <row r="496">
          <cell r="C496">
            <v>10115</v>
          </cell>
          <cell r="D496">
            <v>8809272098966</v>
          </cell>
          <cell r="E496" t="str">
            <v>Chair</v>
          </cell>
          <cell r="F496" t="str">
            <v>Home</v>
          </cell>
          <cell r="G496" t="str">
            <v>VN</v>
          </cell>
          <cell r="H496" t="str">
            <v>All</v>
          </cell>
          <cell r="I496" t="str">
            <v>S22</v>
          </cell>
          <cell r="J496" t="str">
            <v>Drop</v>
          </cell>
          <cell r="K496" t="str">
            <v>X</v>
          </cell>
          <cell r="L496" t="str">
            <v>Chair One Home</v>
          </cell>
          <cell r="M496" t="str">
            <v>Black Mesh</v>
          </cell>
          <cell r="N496" t="str">
            <v>F10 Black</v>
          </cell>
          <cell r="O496" t="str">
            <v>AT</v>
          </cell>
          <cell r="P496">
            <v>15.94</v>
          </cell>
          <cell r="Q496">
            <v>15.7</v>
          </cell>
          <cell r="R496">
            <v>0.186</v>
          </cell>
          <cell r="S496">
            <v>31.826000000000001</v>
          </cell>
          <cell r="T496">
            <v>34.4</v>
          </cell>
          <cell r="U496">
            <v>34.299999999999997</v>
          </cell>
          <cell r="V496">
            <v>15.94</v>
          </cell>
          <cell r="W496">
            <v>17.27</v>
          </cell>
          <cell r="Y496">
            <v>0.186</v>
          </cell>
          <cell r="Z496">
            <v>33.396000000000001</v>
          </cell>
          <cell r="AA496">
            <v>36.1</v>
          </cell>
          <cell r="AB496">
            <v>5.2478134110787389E-2</v>
          </cell>
          <cell r="AJ496">
            <v>47.1</v>
          </cell>
          <cell r="AK496">
            <v>0.29095541401273883</v>
          </cell>
          <cell r="AL496">
            <v>44.9</v>
          </cell>
          <cell r="AM496">
            <v>0.29118040089086861</v>
          </cell>
          <cell r="AN496">
            <v>4.6709129511677383E-2</v>
          </cell>
        </row>
        <row r="497">
          <cell r="C497">
            <v>10114</v>
          </cell>
          <cell r="D497">
            <v>8809272098959</v>
          </cell>
          <cell r="E497" t="str">
            <v>Chair</v>
          </cell>
          <cell r="F497" t="str">
            <v>Home</v>
          </cell>
          <cell r="G497" t="str">
            <v>VN</v>
          </cell>
          <cell r="H497" t="str">
            <v>All</v>
          </cell>
          <cell r="I497" t="str">
            <v>S22</v>
          </cell>
          <cell r="J497" t="str">
            <v>Drop</v>
          </cell>
          <cell r="K497" t="str">
            <v>X</v>
          </cell>
          <cell r="L497" t="str">
            <v>Chair One Home</v>
          </cell>
          <cell r="M497" t="str">
            <v>White Mesh</v>
          </cell>
          <cell r="N497" t="str">
            <v>F10 Black</v>
          </cell>
          <cell r="O497" t="str">
            <v>AT</v>
          </cell>
          <cell r="P497">
            <v>15.940000000000001</v>
          </cell>
          <cell r="Q497">
            <v>15.7</v>
          </cell>
          <cell r="R497">
            <v>0.186</v>
          </cell>
          <cell r="S497">
            <v>31.826000000000001</v>
          </cell>
          <cell r="T497">
            <v>34.4</v>
          </cell>
          <cell r="U497">
            <v>34.4</v>
          </cell>
          <cell r="V497">
            <v>15.940000000000001</v>
          </cell>
          <cell r="W497">
            <v>17.27</v>
          </cell>
          <cell r="Y497">
            <v>0.186</v>
          </cell>
          <cell r="Z497">
            <v>33.396000000000001</v>
          </cell>
          <cell r="AA497">
            <v>36.1</v>
          </cell>
          <cell r="AB497">
            <v>4.9418604651162878E-2</v>
          </cell>
          <cell r="AJ497">
            <v>47.1</v>
          </cell>
          <cell r="AK497">
            <v>0.29095541401273883</v>
          </cell>
          <cell r="AL497">
            <v>44.9</v>
          </cell>
          <cell r="AM497">
            <v>0.29118040089086861</v>
          </cell>
          <cell r="AN497">
            <v>4.6709129511677383E-2</v>
          </cell>
        </row>
        <row r="498">
          <cell r="C498">
            <v>12609</v>
          </cell>
          <cell r="D498">
            <v>8809272097389</v>
          </cell>
          <cell r="E498" t="str">
            <v>Chair</v>
          </cell>
          <cell r="F498" t="str">
            <v>Home</v>
          </cell>
          <cell r="G498" t="str">
            <v>VN</v>
          </cell>
          <cell r="H498" t="str">
            <v>All</v>
          </cell>
          <cell r="I498" t="str">
            <v>S22</v>
          </cell>
          <cell r="J498" t="str">
            <v>Drop</v>
          </cell>
          <cell r="K498" t="str">
            <v>X</v>
          </cell>
          <cell r="L498" t="str">
            <v>Chair One Home Mini</v>
          </cell>
          <cell r="M498" t="str">
            <v xml:space="preserve">Pink </v>
          </cell>
          <cell r="N498" t="str">
            <v>F10 Black</v>
          </cell>
          <cell r="O498" t="str">
            <v>AT</v>
          </cell>
          <cell r="P498">
            <v>10.82</v>
          </cell>
          <cell r="Q498">
            <v>10.7</v>
          </cell>
          <cell r="R498">
            <v>0.186</v>
          </cell>
          <cell r="S498">
            <v>21.706</v>
          </cell>
          <cell r="T498">
            <v>23.4</v>
          </cell>
          <cell r="U498">
            <v>23.4</v>
          </cell>
          <cell r="V498">
            <v>10.82</v>
          </cell>
          <cell r="W498">
            <v>11.77</v>
          </cell>
          <cell r="Y498">
            <v>0.186</v>
          </cell>
          <cell r="Z498">
            <v>22.776</v>
          </cell>
          <cell r="AA498">
            <v>24.6</v>
          </cell>
          <cell r="AB498">
            <v>5.1282051282051322E-2</v>
          </cell>
          <cell r="AJ498">
            <v>38.799999999999997</v>
          </cell>
          <cell r="AK498">
            <v>0.41298969072164948</v>
          </cell>
          <cell r="AL498">
            <v>37</v>
          </cell>
          <cell r="AM498">
            <v>0.41335135135135137</v>
          </cell>
          <cell r="AN498">
            <v>4.6391752577319534E-2</v>
          </cell>
        </row>
        <row r="499">
          <cell r="C499">
            <v>12622</v>
          </cell>
          <cell r="D499">
            <v>8809272099048</v>
          </cell>
          <cell r="E499" t="str">
            <v>Chair</v>
          </cell>
          <cell r="F499" t="str">
            <v>Home</v>
          </cell>
          <cell r="G499" t="str">
            <v>VN</v>
          </cell>
          <cell r="H499" t="str">
            <v>All</v>
          </cell>
          <cell r="I499" t="str">
            <v>S22</v>
          </cell>
          <cell r="J499" t="str">
            <v>Drop</v>
          </cell>
          <cell r="K499" t="str">
            <v>X</v>
          </cell>
          <cell r="L499" t="str">
            <v>Chair One Home Mini</v>
          </cell>
          <cell r="M499" t="str">
            <v>Coffee</v>
          </cell>
          <cell r="N499" t="str">
            <v>F10 Black</v>
          </cell>
          <cell r="O499" t="str">
            <v>AT</v>
          </cell>
          <cell r="P499">
            <v>10.82</v>
          </cell>
          <cell r="Q499">
            <v>10.7</v>
          </cell>
          <cell r="R499">
            <v>0.186</v>
          </cell>
          <cell r="S499">
            <v>21.706</v>
          </cell>
          <cell r="T499">
            <v>23.4</v>
          </cell>
          <cell r="U499">
            <v>23.4</v>
          </cell>
          <cell r="V499">
            <v>10.82</v>
          </cell>
          <cell r="W499">
            <v>11.77</v>
          </cell>
          <cell r="Y499">
            <v>0.186</v>
          </cell>
          <cell r="Z499">
            <v>22.776</v>
          </cell>
          <cell r="AA499">
            <v>24.6</v>
          </cell>
          <cell r="AB499">
            <v>5.1282051282051322E-2</v>
          </cell>
          <cell r="AJ499">
            <v>38.799999999999997</v>
          </cell>
          <cell r="AK499">
            <v>0.41298969072164948</v>
          </cell>
          <cell r="AL499">
            <v>37</v>
          </cell>
          <cell r="AM499">
            <v>0.41335135135135137</v>
          </cell>
          <cell r="AN499">
            <v>4.6391752577319534E-2</v>
          </cell>
        </row>
        <row r="500">
          <cell r="C500">
            <v>12624</v>
          </cell>
          <cell r="D500">
            <v>8809272094951</v>
          </cell>
          <cell r="E500" t="str">
            <v>Chair</v>
          </cell>
          <cell r="F500" t="str">
            <v>Home</v>
          </cell>
          <cell r="G500" t="str">
            <v>VN</v>
          </cell>
          <cell r="H500" t="str">
            <v>All</v>
          </cell>
          <cell r="I500" t="str">
            <v>S22</v>
          </cell>
          <cell r="J500" t="str">
            <v>Drop</v>
          </cell>
          <cell r="K500" t="str">
            <v>X</v>
          </cell>
          <cell r="L500" t="str">
            <v>Chair One Home Mini</v>
          </cell>
          <cell r="M500" t="str">
            <v>Beige</v>
          </cell>
          <cell r="N500" t="str">
            <v>F10 Black</v>
          </cell>
          <cell r="O500" t="str">
            <v>AT</v>
          </cell>
          <cell r="P500">
            <v>10.82</v>
          </cell>
          <cell r="Q500">
            <v>10.7</v>
          </cell>
          <cell r="R500">
            <v>0.186</v>
          </cell>
          <cell r="S500">
            <v>21.706</v>
          </cell>
          <cell r="T500">
            <v>23.4</v>
          </cell>
          <cell r="U500">
            <v>23.4</v>
          </cell>
          <cell r="V500">
            <v>10.82</v>
          </cell>
          <cell r="W500">
            <v>11.77</v>
          </cell>
          <cell r="Y500">
            <v>0.186</v>
          </cell>
          <cell r="Z500">
            <v>22.776</v>
          </cell>
          <cell r="AA500">
            <v>24.6</v>
          </cell>
          <cell r="AB500">
            <v>5.1282051282051322E-2</v>
          </cell>
          <cell r="AJ500">
            <v>38.799999999999997</v>
          </cell>
          <cell r="AK500">
            <v>0.41298969072164948</v>
          </cell>
          <cell r="AL500">
            <v>37</v>
          </cell>
          <cell r="AM500">
            <v>0.41335135135135137</v>
          </cell>
          <cell r="AN500">
            <v>4.6391752577319534E-2</v>
          </cell>
        </row>
        <row r="501">
          <cell r="C501">
            <v>12626</v>
          </cell>
          <cell r="D501">
            <v>8809272094975</v>
          </cell>
          <cell r="E501" t="str">
            <v>Chair</v>
          </cell>
          <cell r="F501" t="str">
            <v>Home</v>
          </cell>
          <cell r="G501" t="str">
            <v>VN</v>
          </cell>
          <cell r="H501" t="str">
            <v>All</v>
          </cell>
          <cell r="I501" t="str">
            <v>S22</v>
          </cell>
          <cell r="J501" t="str">
            <v>Drop</v>
          </cell>
          <cell r="K501" t="str">
            <v>X</v>
          </cell>
          <cell r="L501" t="str">
            <v>Chair One Home Mini</v>
          </cell>
          <cell r="M501" t="str">
            <v>Steel grey</v>
          </cell>
          <cell r="N501" t="str">
            <v>F10 Black</v>
          </cell>
          <cell r="O501" t="str">
            <v>AT</v>
          </cell>
          <cell r="P501">
            <v>10.82</v>
          </cell>
          <cell r="Q501">
            <v>10.7</v>
          </cell>
          <cell r="R501">
            <v>0.186</v>
          </cell>
          <cell r="S501">
            <v>21.706</v>
          </cell>
          <cell r="T501">
            <v>23.4</v>
          </cell>
          <cell r="U501">
            <v>23.4</v>
          </cell>
          <cell r="V501">
            <v>10.82</v>
          </cell>
          <cell r="W501">
            <v>11.77</v>
          </cell>
          <cell r="Y501">
            <v>0.186</v>
          </cell>
          <cell r="Z501">
            <v>22.776</v>
          </cell>
          <cell r="AA501">
            <v>24.6</v>
          </cell>
          <cell r="AB501">
            <v>5.1282051282051322E-2</v>
          </cell>
          <cell r="AJ501">
            <v>38.799999999999997</v>
          </cell>
          <cell r="AK501">
            <v>0.41298969072164948</v>
          </cell>
          <cell r="AL501">
            <v>37</v>
          </cell>
          <cell r="AM501">
            <v>0.41335135135135137</v>
          </cell>
          <cell r="AN501">
            <v>4.6391752577319534E-2</v>
          </cell>
        </row>
        <row r="502">
          <cell r="C502">
            <v>12629</v>
          </cell>
          <cell r="D502">
            <v>8809272090793</v>
          </cell>
          <cell r="E502" t="str">
            <v>Chair</v>
          </cell>
          <cell r="F502" t="str">
            <v>Home</v>
          </cell>
          <cell r="G502" t="str">
            <v>VN</v>
          </cell>
          <cell r="H502" t="str">
            <v>All</v>
          </cell>
          <cell r="I502" t="str">
            <v>S22</v>
          </cell>
          <cell r="J502" t="str">
            <v>Drop</v>
          </cell>
          <cell r="K502" t="str">
            <v>X</v>
          </cell>
          <cell r="L502" t="str">
            <v>Chair One Home Mini</v>
          </cell>
          <cell r="M502" t="str">
            <v>Lagoon</v>
          </cell>
          <cell r="N502" t="str">
            <v>F10 Black</v>
          </cell>
          <cell r="O502" t="str">
            <v>AT</v>
          </cell>
          <cell r="P502">
            <v>10.82</v>
          </cell>
          <cell r="Q502">
            <v>10.7</v>
          </cell>
          <cell r="R502">
            <v>0.186</v>
          </cell>
          <cell r="S502">
            <v>21.706</v>
          </cell>
          <cell r="T502">
            <v>23.4</v>
          </cell>
          <cell r="U502">
            <v>23.4</v>
          </cell>
          <cell r="V502">
            <v>10.82</v>
          </cell>
          <cell r="W502">
            <v>11.77</v>
          </cell>
          <cell r="Y502">
            <v>0.186</v>
          </cell>
          <cell r="Z502">
            <v>22.776</v>
          </cell>
          <cell r="AA502">
            <v>24.6</v>
          </cell>
          <cell r="AB502">
            <v>5.1282051282051322E-2</v>
          </cell>
          <cell r="AJ502">
            <v>38.799999999999997</v>
          </cell>
          <cell r="AK502">
            <v>0.41298969072164948</v>
          </cell>
          <cell r="AL502">
            <v>37</v>
          </cell>
          <cell r="AM502">
            <v>0.41335135135135137</v>
          </cell>
          <cell r="AN502">
            <v>4.6391752577319534E-2</v>
          </cell>
        </row>
        <row r="503">
          <cell r="C503">
            <v>11200</v>
          </cell>
          <cell r="D503">
            <v>8809759236096</v>
          </cell>
          <cell r="E503" t="str">
            <v>Chair</v>
          </cell>
          <cell r="F503" t="str">
            <v>Home</v>
          </cell>
          <cell r="G503" t="str">
            <v>VN</v>
          </cell>
          <cell r="H503" t="str">
            <v>All</v>
          </cell>
          <cell r="I503" t="str">
            <v>S23</v>
          </cell>
          <cell r="J503" t="str">
            <v>All</v>
          </cell>
          <cell r="K503" t="str">
            <v>O</v>
          </cell>
          <cell r="L503" t="str">
            <v xml:space="preserve">Sunset Chair Home </v>
          </cell>
          <cell r="M503" t="str">
            <v>Black</v>
          </cell>
          <cell r="N503" t="str">
            <v>F10 Black</v>
          </cell>
          <cell r="O503" t="str">
            <v>AT</v>
          </cell>
          <cell r="P503">
            <v>17.37</v>
          </cell>
          <cell r="Q503">
            <v>24.3</v>
          </cell>
          <cell r="R503">
            <v>0.186</v>
          </cell>
          <cell r="S503">
            <v>41.856000000000002</v>
          </cell>
          <cell r="T503">
            <v>45.2</v>
          </cell>
          <cell r="U503">
            <v>45</v>
          </cell>
          <cell r="V503">
            <v>17.37</v>
          </cell>
          <cell r="W503">
            <v>26.73</v>
          </cell>
          <cell r="Y503">
            <v>0.186</v>
          </cell>
          <cell r="Z503">
            <v>44.286000000000001</v>
          </cell>
          <cell r="AA503">
            <v>47.8</v>
          </cell>
          <cell r="AB503">
            <v>5.7522123893805288E-2</v>
          </cell>
          <cell r="AC503">
            <v>18.681600000000003</v>
          </cell>
          <cell r="AD503">
            <v>28.266500000000001</v>
          </cell>
          <cell r="AF503">
            <v>0.372</v>
          </cell>
          <cell r="AG503">
            <v>47.320100000000004</v>
          </cell>
          <cell r="AH503">
            <v>51.1</v>
          </cell>
          <cell r="AI503">
            <v>6.9037656903765843E-2</v>
          </cell>
          <cell r="AJ503">
            <v>71.400000000000006</v>
          </cell>
          <cell r="AK503">
            <v>0.37974789915966389</v>
          </cell>
          <cell r="AL503">
            <v>68.7</v>
          </cell>
          <cell r="AM503">
            <v>0.39074235807860258</v>
          </cell>
          <cell r="AN503">
            <v>3.7815126050420256E-2</v>
          </cell>
          <cell r="AO503">
            <v>73</v>
          </cell>
          <cell r="AP503">
            <v>0.35177945205479444</v>
          </cell>
          <cell r="AQ503">
            <v>71.400000000000006</v>
          </cell>
          <cell r="AR503">
            <v>0.37974789915966389</v>
          </cell>
          <cell r="AS503">
            <v>2.1917808219177992E-2</v>
          </cell>
        </row>
        <row r="504">
          <cell r="C504">
            <v>14701</v>
          </cell>
          <cell r="D504">
            <v>8809759236102</v>
          </cell>
          <cell r="E504" t="str">
            <v>Chair</v>
          </cell>
          <cell r="F504" t="str">
            <v>Home</v>
          </cell>
          <cell r="G504" t="str">
            <v>VN</v>
          </cell>
          <cell r="H504" t="str">
            <v>All</v>
          </cell>
          <cell r="I504" t="str">
            <v>S23</v>
          </cell>
          <cell r="J504" t="str">
            <v>All</v>
          </cell>
          <cell r="K504" t="str">
            <v>O</v>
          </cell>
          <cell r="L504" t="str">
            <v xml:space="preserve">Sunset Chair Home </v>
          </cell>
          <cell r="M504" t="str">
            <v>Pelican</v>
          </cell>
          <cell r="N504" t="str">
            <v>F10 Black</v>
          </cell>
          <cell r="O504" t="str">
            <v>AT</v>
          </cell>
          <cell r="P504">
            <v>17.37</v>
          </cell>
          <cell r="Q504">
            <v>24.3</v>
          </cell>
          <cell r="R504">
            <v>0.186</v>
          </cell>
          <cell r="S504">
            <v>41.856000000000002</v>
          </cell>
          <cell r="T504">
            <v>45.2</v>
          </cell>
          <cell r="U504">
            <v>45</v>
          </cell>
          <cell r="V504">
            <v>17.37</v>
          </cell>
          <cell r="W504">
            <v>26.73</v>
          </cell>
          <cell r="Y504">
            <v>0.186</v>
          </cell>
          <cell r="Z504">
            <v>44.286000000000001</v>
          </cell>
          <cell r="AA504">
            <v>47.8</v>
          </cell>
          <cell r="AB504">
            <v>5.7522123893805288E-2</v>
          </cell>
          <cell r="AC504">
            <v>18.793600000000001</v>
          </cell>
          <cell r="AD504">
            <v>28.266500000000001</v>
          </cell>
          <cell r="AF504">
            <v>0.372</v>
          </cell>
          <cell r="AG504">
            <v>47.432100000000005</v>
          </cell>
          <cell r="AH504">
            <v>51.2</v>
          </cell>
          <cell r="AI504">
            <v>7.1129707112970841E-2</v>
          </cell>
          <cell r="AJ504">
            <v>71.400000000000006</v>
          </cell>
          <cell r="AK504">
            <v>0.37974789915966389</v>
          </cell>
          <cell r="AL504">
            <v>68.7</v>
          </cell>
          <cell r="AM504">
            <v>0.39074235807860258</v>
          </cell>
          <cell r="AN504">
            <v>3.7815126050420256E-2</v>
          </cell>
          <cell r="AO504">
            <v>73</v>
          </cell>
          <cell r="AP504">
            <v>0.35024520547945193</v>
          </cell>
          <cell r="AQ504">
            <v>71.400000000000006</v>
          </cell>
          <cell r="AR504">
            <v>0.37974789915966389</v>
          </cell>
          <cell r="AS504">
            <v>2.1917808219177992E-2</v>
          </cell>
        </row>
        <row r="505">
          <cell r="C505">
            <v>14702</v>
          </cell>
          <cell r="D505">
            <v>8809759236119</v>
          </cell>
          <cell r="E505" t="str">
            <v>Chair</v>
          </cell>
          <cell r="F505" t="str">
            <v>Home</v>
          </cell>
          <cell r="G505" t="str">
            <v>VN</v>
          </cell>
          <cell r="H505" t="str">
            <v>All</v>
          </cell>
          <cell r="I505" t="str">
            <v>S23</v>
          </cell>
          <cell r="J505" t="str">
            <v>All</v>
          </cell>
          <cell r="K505" t="str">
            <v>O</v>
          </cell>
          <cell r="L505" t="str">
            <v xml:space="preserve">Sunset Chair Home </v>
          </cell>
          <cell r="M505" t="str">
            <v>Gravel</v>
          </cell>
          <cell r="N505" t="str">
            <v>F10 Black</v>
          </cell>
          <cell r="O505" t="str">
            <v>AT</v>
          </cell>
          <cell r="P505">
            <v>17.37</v>
          </cell>
          <cell r="Q505">
            <v>24.3</v>
          </cell>
          <cell r="R505">
            <v>0.186</v>
          </cell>
          <cell r="S505">
            <v>41.856000000000002</v>
          </cell>
          <cell r="T505">
            <v>45.2</v>
          </cell>
          <cell r="U505">
            <v>45</v>
          </cell>
          <cell r="V505">
            <v>17.37</v>
          </cell>
          <cell r="W505">
            <v>26.73</v>
          </cell>
          <cell r="Y505">
            <v>0.186</v>
          </cell>
          <cell r="Z505">
            <v>44.286000000000001</v>
          </cell>
          <cell r="AA505">
            <v>47.8</v>
          </cell>
          <cell r="AB505">
            <v>5.7522123893805288E-2</v>
          </cell>
          <cell r="AC505">
            <v>18.681600000000003</v>
          </cell>
          <cell r="AD505">
            <v>28.266500000000001</v>
          </cell>
          <cell r="AF505">
            <v>0.372</v>
          </cell>
          <cell r="AG505">
            <v>47.320100000000004</v>
          </cell>
          <cell r="AH505">
            <v>51.1</v>
          </cell>
          <cell r="AI505">
            <v>6.9037656903765843E-2</v>
          </cell>
          <cell r="AJ505">
            <v>71.400000000000006</v>
          </cell>
          <cell r="AK505">
            <v>0.37974789915966389</v>
          </cell>
          <cell r="AL505">
            <v>68.7</v>
          </cell>
          <cell r="AM505">
            <v>0.39074235807860258</v>
          </cell>
          <cell r="AN505">
            <v>3.7815126050420256E-2</v>
          </cell>
          <cell r="AO505">
            <v>73</v>
          </cell>
          <cell r="AP505">
            <v>0.35177945205479444</v>
          </cell>
          <cell r="AQ505">
            <v>71.400000000000006</v>
          </cell>
          <cell r="AR505">
            <v>0.37974789915966389</v>
          </cell>
          <cell r="AS505">
            <v>2.1917808219177992E-2</v>
          </cell>
        </row>
        <row r="506">
          <cell r="C506">
            <v>14703</v>
          </cell>
          <cell r="D506">
            <v>8809759236126</v>
          </cell>
          <cell r="E506" t="str">
            <v>Chair</v>
          </cell>
          <cell r="F506" t="str">
            <v>Home</v>
          </cell>
          <cell r="G506" t="str">
            <v>VN</v>
          </cell>
          <cell r="H506" t="str">
            <v>All</v>
          </cell>
          <cell r="I506" t="str">
            <v>S23</v>
          </cell>
          <cell r="J506" t="str">
            <v>All</v>
          </cell>
          <cell r="K506" t="str">
            <v>O</v>
          </cell>
          <cell r="L506" t="str">
            <v xml:space="preserve">Sunset Chair Home </v>
          </cell>
          <cell r="M506" t="str">
            <v>Mustard</v>
          </cell>
          <cell r="N506" t="str">
            <v>F10 Black</v>
          </cell>
          <cell r="O506" t="str">
            <v>AT</v>
          </cell>
          <cell r="P506">
            <v>17.37</v>
          </cell>
          <cell r="Q506">
            <v>24.3</v>
          </cell>
          <cell r="R506">
            <v>0.186</v>
          </cell>
          <cell r="S506">
            <v>41.856000000000002</v>
          </cell>
          <cell r="T506">
            <v>45.2</v>
          </cell>
          <cell r="U506">
            <v>45</v>
          </cell>
          <cell r="V506">
            <v>17.37</v>
          </cell>
          <cell r="W506">
            <v>26.73</v>
          </cell>
          <cell r="Y506">
            <v>0.186</v>
          </cell>
          <cell r="Z506">
            <v>44.286000000000001</v>
          </cell>
          <cell r="AA506">
            <v>47.8</v>
          </cell>
          <cell r="AB506">
            <v>5.7522123893805288E-2</v>
          </cell>
          <cell r="AC506">
            <v>18.681600000000003</v>
          </cell>
          <cell r="AD506">
            <v>28.266500000000001</v>
          </cell>
          <cell r="AF506">
            <v>0.372</v>
          </cell>
          <cell r="AG506">
            <v>47.320100000000004</v>
          </cell>
          <cell r="AH506">
            <v>51.1</v>
          </cell>
          <cell r="AI506">
            <v>6.9037656903765843E-2</v>
          </cell>
          <cell r="AJ506">
            <v>71.400000000000006</v>
          </cell>
          <cell r="AK506">
            <v>0.37974789915966389</v>
          </cell>
          <cell r="AL506">
            <v>68.7</v>
          </cell>
          <cell r="AM506">
            <v>0.39074235807860258</v>
          </cell>
          <cell r="AN506">
            <v>3.7815126050420256E-2</v>
          </cell>
          <cell r="AO506">
            <v>73</v>
          </cell>
          <cell r="AP506">
            <v>0.35177945205479444</v>
          </cell>
          <cell r="AQ506">
            <v>71.400000000000006</v>
          </cell>
          <cell r="AR506">
            <v>0.37974789915966389</v>
          </cell>
          <cell r="AS506">
            <v>2.1917808219177992E-2</v>
          </cell>
        </row>
        <row r="507">
          <cell r="C507">
            <v>11102</v>
          </cell>
          <cell r="D507">
            <v>8809272094111</v>
          </cell>
          <cell r="E507" t="str">
            <v>Chair</v>
          </cell>
          <cell r="F507" t="str">
            <v>Home</v>
          </cell>
          <cell r="G507" t="str">
            <v>VN</v>
          </cell>
          <cell r="H507" t="str">
            <v>All</v>
          </cell>
          <cell r="I507" t="str">
            <v>S22</v>
          </cell>
          <cell r="J507" t="str">
            <v>Drop</v>
          </cell>
          <cell r="K507" t="str">
            <v>X</v>
          </cell>
          <cell r="L507" t="str">
            <v xml:space="preserve">Sunset Chair Home </v>
          </cell>
          <cell r="M507" t="str">
            <v>Lagoon</v>
          </cell>
          <cell r="N507" t="str">
            <v>F10 Black</v>
          </cell>
          <cell r="O507" t="str">
            <v>AT</v>
          </cell>
          <cell r="P507">
            <v>17.37</v>
          </cell>
          <cell r="Q507">
            <v>24.3</v>
          </cell>
          <cell r="R507">
            <v>0.186</v>
          </cell>
          <cell r="S507">
            <v>41.856000000000002</v>
          </cell>
          <cell r="T507">
            <v>45.2</v>
          </cell>
          <cell r="U507">
            <v>45</v>
          </cell>
          <cell r="V507">
            <v>17.37</v>
          </cell>
          <cell r="W507">
            <v>26.73</v>
          </cell>
          <cell r="Y507">
            <v>0.186</v>
          </cell>
          <cell r="Z507">
            <v>44.286000000000001</v>
          </cell>
          <cell r="AA507">
            <v>47.8</v>
          </cell>
          <cell r="AB507">
            <v>6.2222222222222179E-2</v>
          </cell>
          <cell r="AJ507">
            <v>71.400000000000006</v>
          </cell>
          <cell r="AK507">
            <v>0.37974789915966389</v>
          </cell>
          <cell r="AL507">
            <v>68.7</v>
          </cell>
          <cell r="AM507">
            <v>0.39074235807860258</v>
          </cell>
          <cell r="AN507">
            <v>3.7815126050420256E-2</v>
          </cell>
        </row>
        <row r="508">
          <cell r="C508">
            <v>11122</v>
          </cell>
          <cell r="D508">
            <v>8809272099055</v>
          </cell>
          <cell r="E508" t="str">
            <v>Chair</v>
          </cell>
          <cell r="F508" t="str">
            <v>Home</v>
          </cell>
          <cell r="G508" t="str">
            <v>VN</v>
          </cell>
          <cell r="H508" t="str">
            <v>All</v>
          </cell>
          <cell r="I508" t="str">
            <v>S22</v>
          </cell>
          <cell r="J508" t="str">
            <v>Drop</v>
          </cell>
          <cell r="K508" t="str">
            <v>X</v>
          </cell>
          <cell r="L508" t="str">
            <v xml:space="preserve">Sunset Chair Home </v>
          </cell>
          <cell r="M508" t="str">
            <v>Coffee</v>
          </cell>
          <cell r="N508" t="str">
            <v>F10 Black</v>
          </cell>
          <cell r="O508" t="str">
            <v>AT</v>
          </cell>
          <cell r="P508">
            <v>17.37</v>
          </cell>
          <cell r="Q508">
            <v>24.3</v>
          </cell>
          <cell r="R508">
            <v>0.186</v>
          </cell>
          <cell r="S508">
            <v>41.856000000000002</v>
          </cell>
          <cell r="T508">
            <v>45.2</v>
          </cell>
          <cell r="U508">
            <v>45</v>
          </cell>
          <cell r="V508">
            <v>17.37</v>
          </cell>
          <cell r="W508">
            <v>26.73</v>
          </cell>
          <cell r="Y508">
            <v>0.186</v>
          </cell>
          <cell r="Z508">
            <v>44.286000000000001</v>
          </cell>
          <cell r="AA508">
            <v>47.8</v>
          </cell>
          <cell r="AB508">
            <v>6.2222222222222179E-2</v>
          </cell>
          <cell r="AJ508">
            <v>71.400000000000006</v>
          </cell>
          <cell r="AK508">
            <v>0.37974789915966389</v>
          </cell>
          <cell r="AL508">
            <v>68.7</v>
          </cell>
          <cell r="AM508">
            <v>0.39074235807860258</v>
          </cell>
          <cell r="AN508">
            <v>3.7815126050420256E-2</v>
          </cell>
        </row>
        <row r="509">
          <cell r="C509">
            <v>11139</v>
          </cell>
          <cell r="D509">
            <v>8809584133522</v>
          </cell>
          <cell r="E509" t="str">
            <v>Chair</v>
          </cell>
          <cell r="F509" t="str">
            <v>Home</v>
          </cell>
          <cell r="G509" t="str">
            <v>VN</v>
          </cell>
          <cell r="H509" t="str">
            <v>All</v>
          </cell>
          <cell r="I509" t="str">
            <v>S22</v>
          </cell>
          <cell r="J509" t="str">
            <v>Drop</v>
          </cell>
          <cell r="K509" t="str">
            <v>X</v>
          </cell>
          <cell r="L509" t="str">
            <v xml:space="preserve">Sunset Chair Home </v>
          </cell>
          <cell r="M509" t="str">
            <v>Beige</v>
          </cell>
          <cell r="N509" t="str">
            <v>F10 Black</v>
          </cell>
          <cell r="O509" t="str">
            <v>AT</v>
          </cell>
          <cell r="P509">
            <v>17.37</v>
          </cell>
          <cell r="Q509">
            <v>24.3</v>
          </cell>
          <cell r="R509">
            <v>0.186</v>
          </cell>
          <cell r="S509">
            <v>41.856000000000002</v>
          </cell>
          <cell r="T509">
            <v>45.2</v>
          </cell>
          <cell r="U509">
            <v>45</v>
          </cell>
          <cell r="V509">
            <v>17.37</v>
          </cell>
          <cell r="W509">
            <v>26.73</v>
          </cell>
          <cell r="Y509">
            <v>0.186</v>
          </cell>
          <cell r="Z509">
            <v>44.286000000000001</v>
          </cell>
          <cell r="AA509">
            <v>47.8</v>
          </cell>
          <cell r="AB509">
            <v>6.2222222222222179E-2</v>
          </cell>
          <cell r="AJ509">
            <v>71.400000000000006</v>
          </cell>
          <cell r="AK509">
            <v>0.37974789915966389</v>
          </cell>
          <cell r="AL509">
            <v>68.7</v>
          </cell>
          <cell r="AM509">
            <v>0.39074235807860258</v>
          </cell>
          <cell r="AN509">
            <v>3.7815126050420256E-2</v>
          </cell>
        </row>
        <row r="510">
          <cell r="C510">
            <v>11126</v>
          </cell>
          <cell r="D510">
            <v>8809272092070</v>
          </cell>
          <cell r="E510" t="str">
            <v>Chair</v>
          </cell>
          <cell r="F510" t="str">
            <v>Home</v>
          </cell>
          <cell r="G510" t="str">
            <v>VN</v>
          </cell>
          <cell r="H510" t="str">
            <v>All</v>
          </cell>
          <cell r="I510" t="str">
            <v>S22</v>
          </cell>
          <cell r="J510" t="str">
            <v>Drop</v>
          </cell>
          <cell r="K510" t="str">
            <v>X</v>
          </cell>
          <cell r="L510" t="str">
            <v xml:space="preserve">Sunset Chair Home </v>
          </cell>
          <cell r="M510" t="str">
            <v>Steel grey</v>
          </cell>
          <cell r="N510" t="str">
            <v>F10 Black</v>
          </cell>
          <cell r="O510" t="str">
            <v>AT</v>
          </cell>
          <cell r="P510">
            <v>17.37</v>
          </cell>
          <cell r="Q510">
            <v>24.3</v>
          </cell>
          <cell r="R510">
            <v>0.186</v>
          </cell>
          <cell r="S510">
            <v>41.856000000000002</v>
          </cell>
          <cell r="T510">
            <v>45.2</v>
          </cell>
          <cell r="U510">
            <v>45</v>
          </cell>
          <cell r="V510">
            <v>17.37</v>
          </cell>
          <cell r="W510">
            <v>26.73</v>
          </cell>
          <cell r="Y510">
            <v>0.186</v>
          </cell>
          <cell r="Z510">
            <v>44.286000000000001</v>
          </cell>
          <cell r="AA510">
            <v>47.8</v>
          </cell>
          <cell r="AB510">
            <v>6.2222222222222179E-2</v>
          </cell>
          <cell r="AJ510">
            <v>71.400000000000006</v>
          </cell>
          <cell r="AK510">
            <v>0.37974789915966389</v>
          </cell>
          <cell r="AL510">
            <v>68.7</v>
          </cell>
          <cell r="AM510">
            <v>0.39074235807860258</v>
          </cell>
          <cell r="AN510">
            <v>3.7815126050420256E-2</v>
          </cell>
        </row>
        <row r="511">
          <cell r="C511">
            <v>10664</v>
          </cell>
          <cell r="D511">
            <v>8809272099079</v>
          </cell>
          <cell r="E511" t="str">
            <v>Chair</v>
          </cell>
          <cell r="F511" t="str">
            <v>Home</v>
          </cell>
          <cell r="G511" t="str">
            <v>VN</v>
          </cell>
          <cell r="H511" t="str">
            <v>All</v>
          </cell>
          <cell r="I511" t="str">
            <v>S22</v>
          </cell>
          <cell r="J511" t="str">
            <v>Drop</v>
          </cell>
          <cell r="K511" t="str">
            <v>X</v>
          </cell>
          <cell r="L511" t="str">
            <v xml:space="preserve">Beach Chair Home </v>
          </cell>
          <cell r="M511" t="str">
            <v>Black Mesh</v>
          </cell>
          <cell r="N511" t="str">
            <v>F10 Black</v>
          </cell>
          <cell r="O511" t="str">
            <v>AT</v>
          </cell>
          <cell r="P511">
            <v>19.329999999999998</v>
          </cell>
          <cell r="Q511">
            <v>23.3</v>
          </cell>
          <cell r="R511">
            <v>0.186</v>
          </cell>
          <cell r="S511">
            <v>42.815999999999995</v>
          </cell>
          <cell r="T511">
            <v>46.2</v>
          </cell>
          <cell r="U511">
            <v>46.1</v>
          </cell>
          <cell r="V511">
            <v>19.329999999999998</v>
          </cell>
          <cell r="W511">
            <v>25.63</v>
          </cell>
          <cell r="Y511">
            <v>0.186</v>
          </cell>
          <cell r="Z511">
            <v>45.145999999999994</v>
          </cell>
          <cell r="AA511">
            <v>48.8</v>
          </cell>
          <cell r="AB511">
            <v>6.2222222222222179E-2</v>
          </cell>
          <cell r="AJ511">
            <v>74.599999999999994</v>
          </cell>
          <cell r="AK511">
            <v>0.39482573726541559</v>
          </cell>
          <cell r="AL511">
            <v>71.7</v>
          </cell>
          <cell r="AM511">
            <v>0.40284518828451887</v>
          </cell>
          <cell r="AN511">
            <v>3.7815126050420256E-2</v>
          </cell>
        </row>
        <row r="512">
          <cell r="C512">
            <v>12654</v>
          </cell>
          <cell r="D512">
            <v>8809272097433</v>
          </cell>
          <cell r="E512" t="str">
            <v>Chair</v>
          </cell>
          <cell r="F512" t="str">
            <v>Home</v>
          </cell>
          <cell r="G512" t="str">
            <v>VN</v>
          </cell>
          <cell r="H512" t="str">
            <v>All</v>
          </cell>
          <cell r="I512" t="str">
            <v>S22</v>
          </cell>
          <cell r="J512" t="str">
            <v>Drop</v>
          </cell>
          <cell r="K512" t="str">
            <v>X</v>
          </cell>
          <cell r="L512" t="str">
            <v>Beach Chair Home</v>
          </cell>
          <cell r="M512" t="str">
            <v xml:space="preserve">White mesh </v>
          </cell>
          <cell r="N512" t="str">
            <v>F10 Black</v>
          </cell>
          <cell r="O512" t="str">
            <v>AT</v>
          </cell>
          <cell r="P512">
            <v>19.329999999999998</v>
          </cell>
          <cell r="Q512">
            <v>23.3</v>
          </cell>
          <cell r="R512">
            <v>0.186</v>
          </cell>
          <cell r="S512">
            <v>42.815999999999995</v>
          </cell>
          <cell r="T512">
            <v>46.2</v>
          </cell>
          <cell r="U512">
            <v>46.2</v>
          </cell>
          <cell r="V512">
            <v>19.329999999999998</v>
          </cell>
          <cell r="W512">
            <v>25.63</v>
          </cell>
          <cell r="Y512">
            <v>0.186</v>
          </cell>
          <cell r="Z512">
            <v>45.145999999999994</v>
          </cell>
          <cell r="AA512">
            <v>48.8</v>
          </cell>
          <cell r="AB512">
            <v>6.2222222222222179E-2</v>
          </cell>
          <cell r="AJ512">
            <v>74.599999999999994</v>
          </cell>
          <cell r="AK512">
            <v>0.39482573726541559</v>
          </cell>
          <cell r="AL512">
            <v>71.7</v>
          </cell>
          <cell r="AM512">
            <v>0.40284518828451887</v>
          </cell>
          <cell r="AN512">
            <v>3.7815126050420256E-2</v>
          </cell>
        </row>
        <row r="513">
          <cell r="C513">
            <v>12864</v>
          </cell>
          <cell r="D513">
            <v>8809272098973</v>
          </cell>
          <cell r="E513" t="str">
            <v>Chair</v>
          </cell>
          <cell r="F513" t="str">
            <v>Home</v>
          </cell>
          <cell r="G513" t="str">
            <v>VN</v>
          </cell>
          <cell r="H513" t="str">
            <v>All</v>
          </cell>
          <cell r="I513" t="str">
            <v>S22</v>
          </cell>
          <cell r="J513" t="str">
            <v>Drop</v>
          </cell>
          <cell r="K513" t="str">
            <v>X</v>
          </cell>
          <cell r="L513" t="str">
            <v xml:space="preserve">Chair Two Home </v>
          </cell>
          <cell r="M513" t="str">
            <v>Cappuccino</v>
          </cell>
          <cell r="N513" t="str">
            <v>F10 Black</v>
          </cell>
          <cell r="O513" t="str">
            <v>AT</v>
          </cell>
          <cell r="P513">
            <v>15.370000000000001</v>
          </cell>
          <cell r="Q513">
            <v>19.399999999999999</v>
          </cell>
          <cell r="R513">
            <v>0.186</v>
          </cell>
          <cell r="S513">
            <v>34.955999999999996</v>
          </cell>
          <cell r="T513">
            <v>37.799999999999997</v>
          </cell>
          <cell r="U513">
            <v>37.799999999999997</v>
          </cell>
          <cell r="V513">
            <v>15.370000000000001</v>
          </cell>
          <cell r="W513">
            <v>21.34</v>
          </cell>
          <cell r="Y513">
            <v>0.186</v>
          </cell>
          <cell r="Z513">
            <v>36.896000000000001</v>
          </cell>
          <cell r="AA513">
            <v>39.799999999999997</v>
          </cell>
          <cell r="AB513">
            <v>5.2910052910053018E-2</v>
          </cell>
          <cell r="AJ513">
            <v>57</v>
          </cell>
          <cell r="AK513">
            <v>0.35270175438596485</v>
          </cell>
          <cell r="AL513">
            <v>54</v>
          </cell>
          <cell r="AM513">
            <v>0.35266666666666679</v>
          </cell>
          <cell r="AN513">
            <v>5.2631578947368474E-2</v>
          </cell>
        </row>
        <row r="514">
          <cell r="C514">
            <v>12866</v>
          </cell>
          <cell r="D514">
            <v>8809272098997</v>
          </cell>
          <cell r="E514" t="str">
            <v>Chair</v>
          </cell>
          <cell r="F514" t="str">
            <v>Home</v>
          </cell>
          <cell r="G514" t="str">
            <v>VN</v>
          </cell>
          <cell r="H514" t="str">
            <v>All</v>
          </cell>
          <cell r="I514" t="str">
            <v>S22</v>
          </cell>
          <cell r="J514" t="str">
            <v>Drop</v>
          </cell>
          <cell r="K514" t="str">
            <v>X</v>
          </cell>
          <cell r="L514" t="str">
            <v xml:space="preserve">Chair Two Home </v>
          </cell>
          <cell r="M514" t="str">
            <v>Steel grey</v>
          </cell>
          <cell r="N514" t="str">
            <v>F10 Black</v>
          </cell>
          <cell r="O514" t="str">
            <v>AT</v>
          </cell>
          <cell r="P514">
            <v>15.370000000000001</v>
          </cell>
          <cell r="Q514">
            <v>19.399999999999999</v>
          </cell>
          <cell r="R514">
            <v>0.186</v>
          </cell>
          <cell r="S514">
            <v>34.955999999999996</v>
          </cell>
          <cell r="T514">
            <v>37.799999999999997</v>
          </cell>
          <cell r="U514">
            <v>37.799999999999997</v>
          </cell>
          <cell r="V514">
            <v>15.370000000000001</v>
          </cell>
          <cell r="W514">
            <v>21.34</v>
          </cell>
          <cell r="Y514">
            <v>0.186</v>
          </cell>
          <cell r="Z514">
            <v>36.896000000000001</v>
          </cell>
          <cell r="AA514">
            <v>39.799999999999997</v>
          </cell>
          <cell r="AB514">
            <v>5.2910052910053018E-2</v>
          </cell>
          <cell r="AJ514">
            <v>57</v>
          </cell>
          <cell r="AK514">
            <v>0.35270175438596485</v>
          </cell>
          <cell r="AL514">
            <v>54</v>
          </cell>
          <cell r="AM514">
            <v>0.35266666666666679</v>
          </cell>
          <cell r="AN514">
            <v>5.2631578947368474E-2</v>
          </cell>
        </row>
        <row r="515">
          <cell r="C515">
            <v>12868</v>
          </cell>
          <cell r="D515">
            <v>8809272099017</v>
          </cell>
          <cell r="E515" t="str">
            <v>Chair</v>
          </cell>
          <cell r="F515" t="str">
            <v>Home</v>
          </cell>
          <cell r="G515" t="str">
            <v>VN</v>
          </cell>
          <cell r="H515" t="str">
            <v>All</v>
          </cell>
          <cell r="I515" t="str">
            <v>S22</v>
          </cell>
          <cell r="J515" t="str">
            <v>Drop</v>
          </cell>
          <cell r="K515" t="str">
            <v>X</v>
          </cell>
          <cell r="L515" t="str">
            <v xml:space="preserve">Chair Two Home </v>
          </cell>
          <cell r="M515" t="str">
            <v>Coffee</v>
          </cell>
          <cell r="N515" t="str">
            <v>F10 Black</v>
          </cell>
          <cell r="O515" t="str">
            <v>AT</v>
          </cell>
          <cell r="P515">
            <v>15.370000000000001</v>
          </cell>
          <cell r="Q515">
            <v>19.399999999999999</v>
          </cell>
          <cell r="R515">
            <v>0.186</v>
          </cell>
          <cell r="S515">
            <v>34.955999999999996</v>
          </cell>
          <cell r="T515">
            <v>37.799999999999997</v>
          </cell>
          <cell r="U515">
            <v>37.799999999999997</v>
          </cell>
          <cell r="V515">
            <v>15.370000000000001</v>
          </cell>
          <cell r="W515">
            <v>21.34</v>
          </cell>
          <cell r="Y515">
            <v>0.186</v>
          </cell>
          <cell r="Z515">
            <v>36.896000000000001</v>
          </cell>
          <cell r="AA515">
            <v>39.799999999999997</v>
          </cell>
          <cell r="AB515">
            <v>5.2910052910053018E-2</v>
          </cell>
          <cell r="AJ515">
            <v>57</v>
          </cell>
          <cell r="AK515">
            <v>0.35270175438596485</v>
          </cell>
          <cell r="AL515">
            <v>54</v>
          </cell>
          <cell r="AM515">
            <v>0.35266666666666679</v>
          </cell>
          <cell r="AN515">
            <v>5.2631578947368474E-2</v>
          </cell>
        </row>
        <row r="516">
          <cell r="C516">
            <v>10129</v>
          </cell>
          <cell r="D516">
            <v>8809584133508</v>
          </cell>
          <cell r="E516" t="str">
            <v>Chair</v>
          </cell>
          <cell r="F516" t="str">
            <v>Home</v>
          </cell>
          <cell r="G516" t="str">
            <v>VN</v>
          </cell>
          <cell r="H516" t="str">
            <v>All</v>
          </cell>
          <cell r="I516" t="str">
            <v>S22</v>
          </cell>
          <cell r="J516" t="str">
            <v>Drop</v>
          </cell>
          <cell r="K516" t="str">
            <v>X</v>
          </cell>
          <cell r="L516" t="str">
            <v xml:space="preserve">Chair Two Home </v>
          </cell>
          <cell r="M516" t="str">
            <v>Beige</v>
          </cell>
          <cell r="N516" t="str">
            <v>F10 Black</v>
          </cell>
          <cell r="O516" t="str">
            <v>AT</v>
          </cell>
          <cell r="P516">
            <v>15.370000000000001</v>
          </cell>
          <cell r="Q516">
            <v>19.399999999999999</v>
          </cell>
          <cell r="R516">
            <v>0.186</v>
          </cell>
          <cell r="S516">
            <v>34.955999999999996</v>
          </cell>
          <cell r="T516">
            <v>37.799999999999997</v>
          </cell>
          <cell r="U516">
            <v>37.799999999999997</v>
          </cell>
          <cell r="V516">
            <v>15.370000000000001</v>
          </cell>
          <cell r="W516">
            <v>21.34</v>
          </cell>
          <cell r="Y516">
            <v>0.186</v>
          </cell>
          <cell r="Z516">
            <v>36.896000000000001</v>
          </cell>
          <cell r="AA516">
            <v>39.799999999999997</v>
          </cell>
          <cell r="AB516">
            <v>5.2910052910053018E-2</v>
          </cell>
          <cell r="AJ516">
            <v>57</v>
          </cell>
          <cell r="AK516">
            <v>0.35270175438596485</v>
          </cell>
          <cell r="AL516">
            <v>54</v>
          </cell>
          <cell r="AM516">
            <v>0.35266666666666679</v>
          </cell>
          <cell r="AN516">
            <v>5.2631578947368474E-2</v>
          </cell>
        </row>
        <row r="517">
          <cell r="C517" t="str">
            <v>12867R1</v>
          </cell>
          <cell r="D517">
            <v>8809837841068</v>
          </cell>
          <cell r="E517" t="str">
            <v>Chair</v>
          </cell>
          <cell r="F517" t="str">
            <v>Home</v>
          </cell>
          <cell r="G517" t="str">
            <v>VN</v>
          </cell>
          <cell r="H517" t="str">
            <v>All</v>
          </cell>
          <cell r="I517" t="str">
            <v>S23</v>
          </cell>
          <cell r="J517" t="str">
            <v>All</v>
          </cell>
          <cell r="K517" t="str">
            <v>O</v>
          </cell>
          <cell r="L517" t="str">
            <v>Chair Two Home_R1</v>
          </cell>
          <cell r="M517" t="str">
            <v>Black (S22)</v>
          </cell>
          <cell r="N517" t="str">
            <v>F10 Black</v>
          </cell>
          <cell r="O517" t="str">
            <v>AT</v>
          </cell>
          <cell r="W517">
            <v>21.34</v>
          </cell>
          <cell r="AC517">
            <v>17.729600000000001</v>
          </cell>
          <cell r="AD517">
            <v>22.606999999999999</v>
          </cell>
          <cell r="AF517">
            <v>0.372</v>
          </cell>
          <cell r="AG517">
            <v>40.708600000000004</v>
          </cell>
          <cell r="AH517">
            <v>44</v>
          </cell>
          <cell r="AO517">
            <v>63</v>
          </cell>
          <cell r="AP517">
            <v>0.35383174603174594</v>
          </cell>
        </row>
        <row r="518">
          <cell r="C518">
            <v>13907</v>
          </cell>
          <cell r="D518">
            <v>8809837841075</v>
          </cell>
          <cell r="E518" t="str">
            <v>Chair</v>
          </cell>
          <cell r="F518" t="str">
            <v>Home</v>
          </cell>
          <cell r="G518" t="str">
            <v>VN</v>
          </cell>
          <cell r="H518" t="str">
            <v>All</v>
          </cell>
          <cell r="I518" t="str">
            <v>S23</v>
          </cell>
          <cell r="J518" t="str">
            <v>All</v>
          </cell>
          <cell r="K518" t="str">
            <v>O</v>
          </cell>
          <cell r="L518" t="str">
            <v>Chair Two Home</v>
          </cell>
          <cell r="M518" t="str">
            <v>Pelican</v>
          </cell>
          <cell r="N518" t="str">
            <v>F10 Black</v>
          </cell>
          <cell r="O518" t="str">
            <v>AT</v>
          </cell>
          <cell r="W518">
            <v>21.34</v>
          </cell>
          <cell r="AC518">
            <v>17.875200000000003</v>
          </cell>
          <cell r="AD518">
            <v>22.606999999999999</v>
          </cell>
          <cell r="AF518">
            <v>0.372</v>
          </cell>
          <cell r="AG518">
            <v>40.854200000000006</v>
          </cell>
          <cell r="AH518">
            <v>44.1</v>
          </cell>
          <cell r="AO518">
            <v>63</v>
          </cell>
          <cell r="AP518">
            <v>0.35152063492063479</v>
          </cell>
        </row>
        <row r="519">
          <cell r="C519">
            <v>13908</v>
          </cell>
          <cell r="D519">
            <v>8809837841082</v>
          </cell>
          <cell r="E519" t="str">
            <v>Chair</v>
          </cell>
          <cell r="F519" t="str">
            <v>Home</v>
          </cell>
          <cell r="G519" t="str">
            <v>VN</v>
          </cell>
          <cell r="H519" t="str">
            <v>All</v>
          </cell>
          <cell r="I519" t="str">
            <v>S23</v>
          </cell>
          <cell r="J519" t="str">
            <v>All</v>
          </cell>
          <cell r="K519" t="str">
            <v>O</v>
          </cell>
          <cell r="L519" t="str">
            <v>Chair Two Home</v>
          </cell>
          <cell r="M519" t="str">
            <v>Gravel</v>
          </cell>
          <cell r="N519" t="str">
            <v>F10 Black</v>
          </cell>
          <cell r="O519" t="str">
            <v>AT</v>
          </cell>
          <cell r="W519">
            <v>21.34</v>
          </cell>
          <cell r="AC519">
            <v>17.729600000000001</v>
          </cell>
          <cell r="AD519">
            <v>22.606999999999999</v>
          </cell>
          <cell r="AF519">
            <v>0.372</v>
          </cell>
          <cell r="AG519">
            <v>40.708600000000004</v>
          </cell>
          <cell r="AH519">
            <v>44</v>
          </cell>
          <cell r="AO519">
            <v>63</v>
          </cell>
          <cell r="AP519">
            <v>0.35383174603174594</v>
          </cell>
        </row>
        <row r="520">
          <cell r="C520">
            <v>13909</v>
          </cell>
          <cell r="D520">
            <v>8809837841099</v>
          </cell>
          <cell r="E520" t="str">
            <v>Chair</v>
          </cell>
          <cell r="F520" t="str">
            <v>Home</v>
          </cell>
          <cell r="G520" t="str">
            <v>VN</v>
          </cell>
          <cell r="H520" t="str">
            <v>All</v>
          </cell>
          <cell r="I520" t="str">
            <v>S23</v>
          </cell>
          <cell r="J520" t="str">
            <v>All</v>
          </cell>
          <cell r="K520" t="str">
            <v>O</v>
          </cell>
          <cell r="L520" t="str">
            <v>Chair Two Home</v>
          </cell>
          <cell r="M520" t="str">
            <v>Mustard</v>
          </cell>
          <cell r="N520" t="str">
            <v>F10 Black</v>
          </cell>
          <cell r="O520" t="str">
            <v>AT</v>
          </cell>
          <cell r="W520">
            <v>21.34</v>
          </cell>
          <cell r="AC520">
            <v>17.729600000000001</v>
          </cell>
          <cell r="AD520">
            <v>22.606999999999999</v>
          </cell>
          <cell r="AF520">
            <v>0.372</v>
          </cell>
          <cell r="AG520">
            <v>40.708600000000004</v>
          </cell>
          <cell r="AH520">
            <v>44</v>
          </cell>
          <cell r="AO520">
            <v>63</v>
          </cell>
          <cell r="AP520">
            <v>0.35383174603174594</v>
          </cell>
        </row>
        <row r="521">
          <cell r="C521">
            <v>10130</v>
          </cell>
          <cell r="D521">
            <v>8809584133515</v>
          </cell>
          <cell r="E521" t="str">
            <v>Chair</v>
          </cell>
          <cell r="F521" t="str">
            <v>Home</v>
          </cell>
          <cell r="G521" t="str">
            <v>VN</v>
          </cell>
          <cell r="H521" t="str">
            <v>All</v>
          </cell>
          <cell r="I521" t="str">
            <v>S22</v>
          </cell>
          <cell r="J521" t="str">
            <v>Drop</v>
          </cell>
          <cell r="K521" t="str">
            <v>X</v>
          </cell>
          <cell r="L521" t="str">
            <v xml:space="preserve">Chair Two Home </v>
          </cell>
          <cell r="M521" t="str">
            <v>Lagoon</v>
          </cell>
          <cell r="N521" t="str">
            <v>F10 Black</v>
          </cell>
          <cell r="O521" t="str">
            <v>AT</v>
          </cell>
          <cell r="P521">
            <v>15.370000000000001</v>
          </cell>
          <cell r="Q521">
            <v>19.399999999999999</v>
          </cell>
          <cell r="R521">
            <v>0.186</v>
          </cell>
          <cell r="S521">
            <v>34.955999999999996</v>
          </cell>
          <cell r="T521">
            <v>37.799999999999997</v>
          </cell>
          <cell r="U521">
            <v>37.799999999999997</v>
          </cell>
          <cell r="V521">
            <v>15.370000000000001</v>
          </cell>
          <cell r="W521">
            <v>21.34</v>
          </cell>
          <cell r="Y521">
            <v>0.186</v>
          </cell>
          <cell r="Z521">
            <v>36.896000000000001</v>
          </cell>
          <cell r="AA521">
            <v>39.799999999999997</v>
          </cell>
          <cell r="AB521">
            <v>5.2910052910053018E-2</v>
          </cell>
          <cell r="AJ521">
            <v>57</v>
          </cell>
          <cell r="AK521">
            <v>0.35270175438596485</v>
          </cell>
          <cell r="AL521">
            <v>54</v>
          </cell>
          <cell r="AM521">
            <v>0.35266666666666679</v>
          </cell>
          <cell r="AN521">
            <v>5.2631578947368474E-2</v>
          </cell>
        </row>
        <row r="522">
          <cell r="C522">
            <v>10119</v>
          </cell>
          <cell r="D522">
            <v>8809272094227</v>
          </cell>
          <cell r="E522" t="str">
            <v>Chair</v>
          </cell>
          <cell r="F522" t="str">
            <v>Home</v>
          </cell>
          <cell r="G522" t="str">
            <v>VN</v>
          </cell>
          <cell r="H522" t="str">
            <v>All</v>
          </cell>
          <cell r="I522" t="str">
            <v>S22</v>
          </cell>
          <cell r="J522" t="str">
            <v>Drop</v>
          </cell>
          <cell r="K522" t="str">
            <v>X</v>
          </cell>
          <cell r="L522" t="str">
            <v>Chair One Home XL</v>
          </cell>
          <cell r="M522" t="str">
            <v>Beige</v>
          </cell>
          <cell r="N522" t="str">
            <v>F10 Black</v>
          </cell>
          <cell r="O522" t="str">
            <v>AT</v>
          </cell>
          <cell r="P522">
            <v>17.579999999999998</v>
          </cell>
          <cell r="Q522">
            <v>24</v>
          </cell>
          <cell r="R522">
            <v>0.186</v>
          </cell>
          <cell r="S522">
            <v>41.765999999999998</v>
          </cell>
          <cell r="T522">
            <v>45.1</v>
          </cell>
          <cell r="U522">
            <v>45.1</v>
          </cell>
          <cell r="V522">
            <v>17.579999999999998</v>
          </cell>
          <cell r="W522">
            <v>26.4</v>
          </cell>
          <cell r="Y522">
            <v>0.186</v>
          </cell>
          <cell r="Z522">
            <v>44.165999999999997</v>
          </cell>
          <cell r="AA522">
            <v>47.7</v>
          </cell>
          <cell r="AB522">
            <v>5.7649667405764937E-2</v>
          </cell>
          <cell r="AJ522">
            <v>66.900000000000006</v>
          </cell>
          <cell r="AK522">
            <v>0.33982062780269073</v>
          </cell>
          <cell r="AL522">
            <v>64</v>
          </cell>
          <cell r="AM522">
            <v>0.34740625000000003</v>
          </cell>
          <cell r="AN522">
            <v>4.3348281016442503E-2</v>
          </cell>
        </row>
        <row r="523">
          <cell r="C523">
            <v>10085</v>
          </cell>
          <cell r="D523">
            <v>8809272094234</v>
          </cell>
          <cell r="E523" t="str">
            <v>Chair</v>
          </cell>
          <cell r="F523" t="str">
            <v>Home</v>
          </cell>
          <cell r="G523" t="str">
            <v>VN</v>
          </cell>
          <cell r="H523" t="str">
            <v>All</v>
          </cell>
          <cell r="I523" t="str">
            <v>S22</v>
          </cell>
          <cell r="J523" t="str">
            <v>Drop</v>
          </cell>
          <cell r="K523" t="str">
            <v>X</v>
          </cell>
          <cell r="L523" t="str">
            <v>Chair One Home XL</v>
          </cell>
          <cell r="M523" t="str">
            <v>Coffee</v>
          </cell>
          <cell r="N523" t="str">
            <v>F10 Black</v>
          </cell>
          <cell r="O523" t="str">
            <v>AT</v>
          </cell>
          <cell r="P523">
            <v>17.579999999999998</v>
          </cell>
          <cell r="Q523">
            <v>24</v>
          </cell>
          <cell r="R523">
            <v>0.186</v>
          </cell>
          <cell r="S523">
            <v>41.765999999999998</v>
          </cell>
          <cell r="T523">
            <v>45.1</v>
          </cell>
          <cell r="U523">
            <v>45.1</v>
          </cell>
          <cell r="V523">
            <v>17.579999999999998</v>
          </cell>
          <cell r="W523">
            <v>26.4</v>
          </cell>
          <cell r="Y523">
            <v>0.186</v>
          </cell>
          <cell r="Z523">
            <v>44.165999999999997</v>
          </cell>
          <cell r="AA523">
            <v>47.7</v>
          </cell>
          <cell r="AB523">
            <v>5.7649667405764937E-2</v>
          </cell>
          <cell r="AJ523">
            <v>66.900000000000006</v>
          </cell>
          <cell r="AK523">
            <v>0.33982062780269073</v>
          </cell>
          <cell r="AL523">
            <v>64</v>
          </cell>
          <cell r="AM523">
            <v>0.34740625000000003</v>
          </cell>
          <cell r="AN523">
            <v>4.3348281016442503E-2</v>
          </cell>
        </row>
        <row r="524">
          <cell r="C524">
            <v>10086</v>
          </cell>
          <cell r="D524">
            <v>8809272094241</v>
          </cell>
          <cell r="E524" t="str">
            <v>Chair</v>
          </cell>
          <cell r="F524" t="str">
            <v>Home</v>
          </cell>
          <cell r="G524" t="str">
            <v>VN</v>
          </cell>
          <cell r="H524" t="str">
            <v>All</v>
          </cell>
          <cell r="I524" t="str">
            <v>S22</v>
          </cell>
          <cell r="J524" t="str">
            <v>Drop</v>
          </cell>
          <cell r="K524" t="str">
            <v>X</v>
          </cell>
          <cell r="L524" t="str">
            <v>Chair One Home XL</v>
          </cell>
          <cell r="M524" t="str">
            <v>Matcha</v>
          </cell>
          <cell r="N524" t="str">
            <v>F10 Black</v>
          </cell>
          <cell r="O524" t="str">
            <v>AT</v>
          </cell>
          <cell r="P524">
            <v>17.579999999999998</v>
          </cell>
          <cell r="Q524">
            <v>24</v>
          </cell>
          <cell r="R524">
            <v>0.186</v>
          </cell>
          <cell r="S524">
            <v>41.765999999999998</v>
          </cell>
          <cell r="T524">
            <v>45.1</v>
          </cell>
          <cell r="U524">
            <v>45.1</v>
          </cell>
          <cell r="V524">
            <v>17.579999999999998</v>
          </cell>
          <cell r="W524">
            <v>26.4</v>
          </cell>
          <cell r="Y524">
            <v>0.186</v>
          </cell>
          <cell r="Z524">
            <v>44.165999999999997</v>
          </cell>
          <cell r="AA524">
            <v>47.7</v>
          </cell>
          <cell r="AB524">
            <v>5.7649667405764937E-2</v>
          </cell>
          <cell r="AJ524">
            <v>66.900000000000006</v>
          </cell>
          <cell r="AK524">
            <v>0.33982062780269073</v>
          </cell>
          <cell r="AL524">
            <v>64</v>
          </cell>
          <cell r="AM524">
            <v>0.34740625000000003</v>
          </cell>
          <cell r="AN524">
            <v>4.3348281016442503E-2</v>
          </cell>
        </row>
        <row r="525">
          <cell r="C525">
            <v>10121</v>
          </cell>
          <cell r="D525">
            <v>8809272094258</v>
          </cell>
          <cell r="E525" t="str">
            <v>Chair</v>
          </cell>
          <cell r="F525" t="str">
            <v>Home</v>
          </cell>
          <cell r="G525" t="str">
            <v>VN</v>
          </cell>
          <cell r="H525" t="str">
            <v>All</v>
          </cell>
          <cell r="I525" t="str">
            <v>S22</v>
          </cell>
          <cell r="J525" t="str">
            <v>Drop</v>
          </cell>
          <cell r="K525" t="str">
            <v>X</v>
          </cell>
          <cell r="L525" t="str">
            <v>Chair One Home XL</v>
          </cell>
          <cell r="M525" t="str">
            <v>Steel grey</v>
          </cell>
          <cell r="N525" t="str">
            <v>F10 Black</v>
          </cell>
          <cell r="O525" t="str">
            <v>AT</v>
          </cell>
          <cell r="P525">
            <v>17.579999999999998</v>
          </cell>
          <cell r="Q525">
            <v>24</v>
          </cell>
          <cell r="R525">
            <v>0.186</v>
          </cell>
          <cell r="S525">
            <v>41.765999999999998</v>
          </cell>
          <cell r="T525">
            <v>45.1</v>
          </cell>
          <cell r="U525">
            <v>45.1</v>
          </cell>
          <cell r="V525">
            <v>17.579999999999998</v>
          </cell>
          <cell r="W525">
            <v>26.4</v>
          </cell>
          <cell r="Y525">
            <v>0.186</v>
          </cell>
          <cell r="Z525">
            <v>44.165999999999997</v>
          </cell>
          <cell r="AA525">
            <v>47.7</v>
          </cell>
          <cell r="AB525">
            <v>5.7649667405764937E-2</v>
          </cell>
          <cell r="AJ525">
            <v>66.900000000000006</v>
          </cell>
          <cell r="AK525">
            <v>0.33982062780269073</v>
          </cell>
          <cell r="AL525">
            <v>64</v>
          </cell>
          <cell r="AM525">
            <v>0.34740625000000003</v>
          </cell>
          <cell r="AN525">
            <v>4.3348281016442503E-2</v>
          </cell>
        </row>
        <row r="526">
          <cell r="C526" t="str">
            <v>14356R1</v>
          </cell>
          <cell r="D526">
            <v>8809837842744</v>
          </cell>
          <cell r="E526" t="str">
            <v>Chair</v>
          </cell>
          <cell r="F526" t="str">
            <v>Home</v>
          </cell>
          <cell r="G526" t="str">
            <v>VN</v>
          </cell>
          <cell r="H526" t="str">
            <v>All</v>
          </cell>
          <cell r="I526" t="str">
            <v>S23</v>
          </cell>
          <cell r="J526" t="str">
            <v>All</v>
          </cell>
          <cell r="K526" t="str">
            <v>O</v>
          </cell>
          <cell r="L526" t="str">
            <v>Café chair Home</v>
          </cell>
          <cell r="M526" t="str">
            <v>Black</v>
          </cell>
          <cell r="N526" t="str">
            <v>F10 Black</v>
          </cell>
          <cell r="O526" t="str">
            <v>AT</v>
          </cell>
          <cell r="V526">
            <v>15.669999999999998</v>
          </cell>
          <cell r="W526">
            <v>31.54</v>
          </cell>
          <cell r="X526">
            <v>1.56</v>
          </cell>
          <cell r="Y526">
            <v>0.246</v>
          </cell>
          <cell r="Z526">
            <v>49.015999999999998</v>
          </cell>
          <cell r="AA526">
            <v>52.9</v>
          </cell>
          <cell r="AC526">
            <v>17.5504</v>
          </cell>
          <cell r="AD526">
            <v>33.317</v>
          </cell>
          <cell r="AE526">
            <v>1.56</v>
          </cell>
          <cell r="AF526">
            <v>0.372</v>
          </cell>
          <cell r="AG526">
            <v>52.799400000000006</v>
          </cell>
          <cell r="AH526">
            <v>57</v>
          </cell>
          <cell r="AI526">
            <v>7.7504725897920679E-2</v>
          </cell>
          <cell r="AJ526">
            <v>75.5</v>
          </cell>
          <cell r="AK526">
            <v>0.35078145695364238</v>
          </cell>
          <cell r="AO526">
            <v>81</v>
          </cell>
          <cell r="AP526">
            <v>0.34815555555555544</v>
          </cell>
          <cell r="AQ526">
            <v>75.5</v>
          </cell>
          <cell r="AR526">
            <v>0.35078145695364238</v>
          </cell>
          <cell r="AS526">
            <v>6.7901234567901203E-2</v>
          </cell>
        </row>
        <row r="527">
          <cell r="C527" t="str">
            <v>14357R1</v>
          </cell>
          <cell r="D527">
            <v>8809837842751</v>
          </cell>
          <cell r="E527" t="str">
            <v>Chair</v>
          </cell>
          <cell r="F527" t="str">
            <v>Home</v>
          </cell>
          <cell r="G527" t="str">
            <v>VN</v>
          </cell>
          <cell r="H527" t="str">
            <v>All</v>
          </cell>
          <cell r="I527" t="str">
            <v>S23</v>
          </cell>
          <cell r="J527" t="str">
            <v>All</v>
          </cell>
          <cell r="K527" t="str">
            <v>O</v>
          </cell>
          <cell r="L527" t="str">
            <v>Café chair Home</v>
          </cell>
          <cell r="M527" t="str">
            <v>Pelican</v>
          </cell>
          <cell r="N527" t="str">
            <v>F10 Black</v>
          </cell>
          <cell r="O527" t="str">
            <v>AT</v>
          </cell>
          <cell r="V527">
            <v>15.850000000000001</v>
          </cell>
          <cell r="W527">
            <v>31.54</v>
          </cell>
          <cell r="X527">
            <v>1.56</v>
          </cell>
          <cell r="Y527">
            <v>0.246</v>
          </cell>
          <cell r="Z527">
            <v>49.196000000000005</v>
          </cell>
          <cell r="AA527">
            <v>53.1</v>
          </cell>
          <cell r="AC527">
            <v>17.752000000000002</v>
          </cell>
          <cell r="AD527">
            <v>33.317</v>
          </cell>
          <cell r="AE527">
            <v>1.56</v>
          </cell>
          <cell r="AF527">
            <v>0.372</v>
          </cell>
          <cell r="AG527">
            <v>53.001000000000005</v>
          </cell>
          <cell r="AH527">
            <v>57.2</v>
          </cell>
          <cell r="AI527">
            <v>7.7212806026365266E-2</v>
          </cell>
          <cell r="AJ527">
            <v>75.5</v>
          </cell>
          <cell r="AK527">
            <v>0.34839735099337743</v>
          </cell>
          <cell r="AO527">
            <v>81</v>
          </cell>
          <cell r="AP527">
            <v>0.34566666666666657</v>
          </cell>
          <cell r="AQ527">
            <v>75.5</v>
          </cell>
          <cell r="AR527">
            <v>0.34839735099337743</v>
          </cell>
          <cell r="AS527">
            <v>6.7901234567901203E-2</v>
          </cell>
        </row>
        <row r="528">
          <cell r="C528" t="str">
            <v>14358R1</v>
          </cell>
          <cell r="D528">
            <v>8809837842768</v>
          </cell>
          <cell r="E528" t="str">
            <v>Chair</v>
          </cell>
          <cell r="F528" t="str">
            <v>Home</v>
          </cell>
          <cell r="G528" t="str">
            <v>VN</v>
          </cell>
          <cell r="H528" t="str">
            <v>All</v>
          </cell>
          <cell r="I528" t="str">
            <v>S23</v>
          </cell>
          <cell r="J528" t="str">
            <v>All</v>
          </cell>
          <cell r="K528" t="str">
            <v>O</v>
          </cell>
          <cell r="L528" t="str">
            <v>Café chair Home</v>
          </cell>
          <cell r="M528" t="str">
            <v>Gravel</v>
          </cell>
          <cell r="N528" t="str">
            <v>F10 Black</v>
          </cell>
          <cell r="O528" t="str">
            <v>AT</v>
          </cell>
          <cell r="V528">
            <v>15.669999999999998</v>
          </cell>
          <cell r="W528">
            <v>31.54</v>
          </cell>
          <cell r="X528">
            <v>1.56</v>
          </cell>
          <cell r="Y528">
            <v>0.246</v>
          </cell>
          <cell r="Z528">
            <v>49.015999999999998</v>
          </cell>
          <cell r="AA528">
            <v>52.9</v>
          </cell>
          <cell r="AC528">
            <v>17.5504</v>
          </cell>
          <cell r="AD528">
            <v>33.317</v>
          </cell>
          <cell r="AE528">
            <v>1.56</v>
          </cell>
          <cell r="AF528">
            <v>0.372</v>
          </cell>
          <cell r="AG528">
            <v>52.799400000000006</v>
          </cell>
          <cell r="AH528">
            <v>57</v>
          </cell>
          <cell r="AI528">
            <v>7.7504725897920679E-2</v>
          </cell>
          <cell r="AJ528">
            <v>75.5</v>
          </cell>
          <cell r="AK528">
            <v>0.35078145695364238</v>
          </cell>
          <cell r="AO528">
            <v>81</v>
          </cell>
          <cell r="AP528">
            <v>0.34815555555555544</v>
          </cell>
          <cell r="AQ528">
            <v>75.5</v>
          </cell>
          <cell r="AR528">
            <v>0.35078145695364238</v>
          </cell>
          <cell r="AS528">
            <v>6.7901234567901203E-2</v>
          </cell>
        </row>
        <row r="529">
          <cell r="C529" t="str">
            <v>14359R1</v>
          </cell>
          <cell r="D529">
            <v>8809837842775</v>
          </cell>
          <cell r="E529" t="str">
            <v>Chair</v>
          </cell>
          <cell r="F529" t="str">
            <v>Home</v>
          </cell>
          <cell r="G529" t="str">
            <v>VN</v>
          </cell>
          <cell r="H529" t="str">
            <v>All</v>
          </cell>
          <cell r="I529" t="str">
            <v>S23</v>
          </cell>
          <cell r="J529" t="str">
            <v>All</v>
          </cell>
          <cell r="K529" t="str">
            <v>O</v>
          </cell>
          <cell r="L529" t="str">
            <v>Café chair Home</v>
          </cell>
          <cell r="M529" t="str">
            <v>Mustard</v>
          </cell>
          <cell r="N529" t="str">
            <v>F10 Black</v>
          </cell>
          <cell r="O529" t="str">
            <v>AT</v>
          </cell>
          <cell r="V529">
            <v>15.669999999999998</v>
          </cell>
          <cell r="W529">
            <v>31.54</v>
          </cell>
          <cell r="X529">
            <v>1.56</v>
          </cell>
          <cell r="Y529">
            <v>0.246</v>
          </cell>
          <cell r="Z529">
            <v>49.015999999999998</v>
          </cell>
          <cell r="AA529">
            <v>52.9</v>
          </cell>
          <cell r="AC529">
            <v>17.5504</v>
          </cell>
          <cell r="AD529">
            <v>33.317</v>
          </cell>
          <cell r="AE529">
            <v>1.56</v>
          </cell>
          <cell r="AF529">
            <v>0.372</v>
          </cell>
          <cell r="AG529">
            <v>52.799400000000006</v>
          </cell>
          <cell r="AH529">
            <v>57</v>
          </cell>
          <cell r="AI529">
            <v>7.7504725897920679E-2</v>
          </cell>
          <cell r="AJ529">
            <v>75.5</v>
          </cell>
          <cell r="AK529">
            <v>0.35078145695364238</v>
          </cell>
          <cell r="AO529">
            <v>81</v>
          </cell>
          <cell r="AP529">
            <v>0.34815555555555544</v>
          </cell>
          <cell r="AQ529">
            <v>75.5</v>
          </cell>
          <cell r="AR529">
            <v>0.35078145695364238</v>
          </cell>
          <cell r="AS529">
            <v>6.7901234567901203E-2</v>
          </cell>
        </row>
        <row r="530">
          <cell r="C530">
            <v>11088</v>
          </cell>
          <cell r="D530">
            <v>8809759231749</v>
          </cell>
          <cell r="E530" t="str">
            <v>Table</v>
          </cell>
          <cell r="F530" t="str">
            <v>Home</v>
          </cell>
          <cell r="G530" t="str">
            <v>KR</v>
          </cell>
          <cell r="H530" t="str">
            <v>All</v>
          </cell>
          <cell r="I530" t="str">
            <v>S22</v>
          </cell>
          <cell r="J530" t="str">
            <v>All</v>
          </cell>
          <cell r="K530" t="str">
            <v>O</v>
          </cell>
          <cell r="L530" t="str">
            <v>Café Table Home</v>
          </cell>
          <cell r="M530" t="str">
            <v>Walnut</v>
          </cell>
          <cell r="N530" t="str">
            <v>F10 Black</v>
          </cell>
          <cell r="O530" t="str">
            <v>외주가공</v>
          </cell>
          <cell r="V530">
            <v>34.637999999999998</v>
          </cell>
          <cell r="W530">
            <v>31.54</v>
          </cell>
          <cell r="X530">
            <v>2.5460000000000003</v>
          </cell>
          <cell r="Y530">
            <v>3.8</v>
          </cell>
          <cell r="Z530">
            <v>72.524000000000001</v>
          </cell>
          <cell r="AA530">
            <v>78.3</v>
          </cell>
          <cell r="AC530">
            <v>42.412000000000006</v>
          </cell>
          <cell r="AD530">
            <v>33.17</v>
          </cell>
          <cell r="AE530">
            <v>1.0900000000000001</v>
          </cell>
          <cell r="AF530">
            <v>5.508</v>
          </cell>
          <cell r="AG530">
            <v>82.18</v>
          </cell>
          <cell r="AH530">
            <v>88.8</v>
          </cell>
          <cell r="AI530">
            <v>0.13409961685823757</v>
          </cell>
          <cell r="AJ530">
            <v>105.5</v>
          </cell>
          <cell r="AK530">
            <v>0.31256872037914696</v>
          </cell>
          <cell r="AO530">
            <v>126</v>
          </cell>
          <cell r="AP530">
            <v>0.34777777777777774</v>
          </cell>
          <cell r="AQ530">
            <v>105.5</v>
          </cell>
          <cell r="AR530">
            <v>0.31256872037914696</v>
          </cell>
          <cell r="AS530">
            <v>0.16269841269841268</v>
          </cell>
        </row>
        <row r="531">
          <cell r="C531">
            <v>11089</v>
          </cell>
          <cell r="D531">
            <v>8809759231756</v>
          </cell>
          <cell r="E531" t="str">
            <v>Table</v>
          </cell>
          <cell r="F531" t="str">
            <v>Home</v>
          </cell>
          <cell r="G531" t="str">
            <v>KR</v>
          </cell>
          <cell r="H531" t="str">
            <v>All</v>
          </cell>
          <cell r="I531" t="str">
            <v>S22</v>
          </cell>
          <cell r="J531" t="str">
            <v>All</v>
          </cell>
          <cell r="K531" t="str">
            <v>O</v>
          </cell>
          <cell r="L531" t="str">
            <v>Café Table Home</v>
          </cell>
          <cell r="M531" t="str">
            <v>Classic Walnut</v>
          </cell>
          <cell r="N531" t="str">
            <v>F10 Black</v>
          </cell>
          <cell r="O531" t="str">
            <v>외주가공</v>
          </cell>
          <cell r="V531">
            <v>34.637999999999998</v>
          </cell>
          <cell r="W531">
            <v>31.54</v>
          </cell>
          <cell r="X531">
            <v>2.5460000000000003</v>
          </cell>
          <cell r="Y531">
            <v>3.8</v>
          </cell>
          <cell r="Z531">
            <v>72.524000000000001</v>
          </cell>
          <cell r="AA531">
            <v>78.3</v>
          </cell>
          <cell r="AC531">
            <v>42.412000000000006</v>
          </cell>
          <cell r="AD531">
            <v>33.17</v>
          </cell>
          <cell r="AE531">
            <v>1.0900000000000001</v>
          </cell>
          <cell r="AF531">
            <v>5.508</v>
          </cell>
          <cell r="AG531">
            <v>82.18</v>
          </cell>
          <cell r="AH531">
            <v>88.8</v>
          </cell>
          <cell r="AI531">
            <v>0.13409961685823757</v>
          </cell>
          <cell r="AJ531">
            <v>105.5</v>
          </cell>
          <cell r="AK531">
            <v>0.31256872037914696</v>
          </cell>
          <cell r="AO531">
            <v>126</v>
          </cell>
          <cell r="AP531">
            <v>0.34777777777777774</v>
          </cell>
          <cell r="AQ531">
            <v>105.5</v>
          </cell>
          <cell r="AR531">
            <v>0.31256872037914696</v>
          </cell>
          <cell r="AS531">
            <v>0.16269841269841268</v>
          </cell>
        </row>
        <row r="532">
          <cell r="C532">
            <v>13863</v>
          </cell>
          <cell r="D532">
            <v>8809759238649</v>
          </cell>
          <cell r="E532" t="str">
            <v>Table</v>
          </cell>
          <cell r="F532" t="str">
            <v>Home</v>
          </cell>
          <cell r="G532" t="str">
            <v>KR</v>
          </cell>
          <cell r="H532" t="str">
            <v>All</v>
          </cell>
          <cell r="I532" t="str">
            <v>S23</v>
          </cell>
          <cell r="J532" t="str">
            <v>All</v>
          </cell>
          <cell r="K532" t="str">
            <v>O</v>
          </cell>
          <cell r="L532" t="str">
            <v>Café Table Home Wide</v>
          </cell>
          <cell r="M532" t="str">
            <v>Walnut</v>
          </cell>
          <cell r="N532" t="str">
            <v>F10 Black</v>
          </cell>
          <cell r="O532" t="str">
            <v>외주가공</v>
          </cell>
          <cell r="AC532">
            <v>67.670800000000014</v>
          </cell>
          <cell r="AD532">
            <v>33.369500000000002</v>
          </cell>
          <cell r="AE532">
            <v>1.0900000000000001</v>
          </cell>
          <cell r="AF532">
            <v>5.508</v>
          </cell>
          <cell r="AG532">
            <v>107.63830000000002</v>
          </cell>
          <cell r="AH532">
            <v>116.2</v>
          </cell>
          <cell r="AO532">
            <v>165</v>
          </cell>
          <cell r="AP532">
            <v>0.34764666666666655</v>
          </cell>
        </row>
        <row r="533">
          <cell r="C533">
            <v>13864</v>
          </cell>
          <cell r="D533">
            <v>8809759238656</v>
          </cell>
          <cell r="E533" t="str">
            <v>Table</v>
          </cell>
          <cell r="F533" t="str">
            <v>Home</v>
          </cell>
          <cell r="G533" t="str">
            <v>KR</v>
          </cell>
          <cell r="H533" t="str">
            <v>All</v>
          </cell>
          <cell r="I533" t="str">
            <v>S23</v>
          </cell>
          <cell r="J533" t="str">
            <v>All</v>
          </cell>
          <cell r="K533" t="str">
            <v>O</v>
          </cell>
          <cell r="L533" t="str">
            <v>Café Table Home Wide</v>
          </cell>
          <cell r="M533" t="str">
            <v>Classic Walnut</v>
          </cell>
          <cell r="N533" t="str">
            <v>F10 Black</v>
          </cell>
          <cell r="O533" t="str">
            <v>외주가공</v>
          </cell>
          <cell r="AC533">
            <v>67.670800000000014</v>
          </cell>
          <cell r="AD533">
            <v>33.369500000000002</v>
          </cell>
          <cell r="AE533">
            <v>1.0900000000000001</v>
          </cell>
          <cell r="AF533">
            <v>5.508</v>
          </cell>
          <cell r="AG533">
            <v>107.63830000000002</v>
          </cell>
          <cell r="AH533">
            <v>116.2</v>
          </cell>
          <cell r="AO533">
            <v>165</v>
          </cell>
          <cell r="AP533">
            <v>0.34764666666666655</v>
          </cell>
        </row>
        <row r="534">
          <cell r="C534" t="str">
            <v>11036R1</v>
          </cell>
          <cell r="D534">
            <v>8809759236133</v>
          </cell>
          <cell r="E534" t="str">
            <v>Table</v>
          </cell>
          <cell r="F534" t="str">
            <v>Home</v>
          </cell>
          <cell r="G534" t="str">
            <v>VN</v>
          </cell>
          <cell r="H534" t="str">
            <v>All</v>
          </cell>
          <cell r="I534" t="str">
            <v>S23</v>
          </cell>
          <cell r="J534" t="str">
            <v>All</v>
          </cell>
          <cell r="K534" t="str">
            <v>O</v>
          </cell>
          <cell r="L534" t="str">
            <v>Table One Home</v>
          </cell>
          <cell r="M534" t="str">
            <v>Black</v>
          </cell>
          <cell r="N534" t="str">
            <v>F10 Black</v>
          </cell>
          <cell r="O534" t="str">
            <v>AT</v>
          </cell>
          <cell r="P534">
            <v>12.42</v>
          </cell>
          <cell r="Q534">
            <v>21.5</v>
          </cell>
          <cell r="R534">
            <v>0.216</v>
          </cell>
          <cell r="S534">
            <v>34.136000000000003</v>
          </cell>
          <cell r="T534">
            <v>36.9</v>
          </cell>
          <cell r="U534">
            <v>36.9</v>
          </cell>
          <cell r="V534">
            <v>12.42</v>
          </cell>
          <cell r="W534">
            <v>23.65</v>
          </cell>
          <cell r="Y534">
            <v>0.216</v>
          </cell>
          <cell r="Z534">
            <v>36.286000000000001</v>
          </cell>
          <cell r="AA534">
            <v>39.200000000000003</v>
          </cell>
          <cell r="AB534">
            <v>6.233062330623329E-2</v>
          </cell>
          <cell r="AC534">
            <v>14.089600000000001</v>
          </cell>
          <cell r="AD534">
            <v>25.032499999999999</v>
          </cell>
          <cell r="AF534">
            <v>0.432</v>
          </cell>
          <cell r="AG534">
            <v>39.554100000000005</v>
          </cell>
          <cell r="AH534">
            <v>42.7</v>
          </cell>
          <cell r="AI534">
            <v>8.9285714285714191E-2</v>
          </cell>
          <cell r="AJ534">
            <v>52</v>
          </cell>
          <cell r="AK534">
            <v>0.30219230769230765</v>
          </cell>
          <cell r="AO534">
            <v>61</v>
          </cell>
          <cell r="AP534">
            <v>0.35157213114754093</v>
          </cell>
          <cell r="AQ534">
            <v>52</v>
          </cell>
          <cell r="AR534">
            <v>0.30219230769230765</v>
          </cell>
          <cell r="AS534">
            <v>0.14754098360655743</v>
          </cell>
        </row>
        <row r="535">
          <cell r="C535">
            <v>13854</v>
          </cell>
          <cell r="D535">
            <v>8809759236140</v>
          </cell>
          <cell r="E535" t="str">
            <v>Table</v>
          </cell>
          <cell r="F535" t="str">
            <v>Home</v>
          </cell>
          <cell r="G535" t="str">
            <v>VN</v>
          </cell>
          <cell r="H535" t="str">
            <v>All</v>
          </cell>
          <cell r="I535" t="str">
            <v>S23</v>
          </cell>
          <cell r="J535" t="str">
            <v>All</v>
          </cell>
          <cell r="K535" t="str">
            <v>O</v>
          </cell>
          <cell r="L535" t="str">
            <v>Table One Home</v>
          </cell>
          <cell r="M535" t="str">
            <v>Pelican</v>
          </cell>
          <cell r="N535" t="str">
            <v>F10 Black</v>
          </cell>
          <cell r="O535" t="str">
            <v>AT</v>
          </cell>
          <cell r="P535">
            <v>12.42</v>
          </cell>
          <cell r="Q535">
            <v>21.5</v>
          </cell>
          <cell r="R535">
            <v>0.216</v>
          </cell>
          <cell r="S535">
            <v>34.136000000000003</v>
          </cell>
          <cell r="T535">
            <v>36.9</v>
          </cell>
          <cell r="U535">
            <v>36.9</v>
          </cell>
          <cell r="V535">
            <v>12.42</v>
          </cell>
          <cell r="W535">
            <v>23.65</v>
          </cell>
          <cell r="Y535">
            <v>0.216</v>
          </cell>
          <cell r="Z535">
            <v>36.286000000000001</v>
          </cell>
          <cell r="AA535">
            <v>39.200000000000003</v>
          </cell>
          <cell r="AB535">
            <v>6.233062330623329E-2</v>
          </cell>
          <cell r="AC535">
            <v>13.955200000000003</v>
          </cell>
          <cell r="AD535">
            <v>25.032499999999999</v>
          </cell>
          <cell r="AF535">
            <v>0.432</v>
          </cell>
          <cell r="AG535">
            <v>39.419700000000006</v>
          </cell>
          <cell r="AH535">
            <v>42.6</v>
          </cell>
          <cell r="AI535">
            <v>8.6734693877551061E-2</v>
          </cell>
          <cell r="AJ535">
            <v>52</v>
          </cell>
          <cell r="AK535">
            <v>0.30219230769230765</v>
          </cell>
          <cell r="AO535">
            <v>61</v>
          </cell>
          <cell r="AP535">
            <v>0.35377540983606548</v>
          </cell>
          <cell r="AQ535">
            <v>52</v>
          </cell>
          <cell r="AR535">
            <v>0.30219230769230765</v>
          </cell>
          <cell r="AS535">
            <v>0.14754098360655743</v>
          </cell>
        </row>
        <row r="536">
          <cell r="C536">
            <v>13855</v>
          </cell>
          <cell r="D536">
            <v>8809759236157</v>
          </cell>
          <cell r="E536" t="str">
            <v>Table</v>
          </cell>
          <cell r="F536" t="str">
            <v>Home</v>
          </cell>
          <cell r="G536" t="str">
            <v>VN</v>
          </cell>
          <cell r="H536" t="str">
            <v>All</v>
          </cell>
          <cell r="I536" t="str">
            <v>S23</v>
          </cell>
          <cell r="J536" t="str">
            <v>All</v>
          </cell>
          <cell r="K536" t="str">
            <v>O</v>
          </cell>
          <cell r="L536" t="str">
            <v>Table One Home</v>
          </cell>
          <cell r="M536" t="str">
            <v>Gravel</v>
          </cell>
          <cell r="N536" t="str">
            <v>F10 Black</v>
          </cell>
          <cell r="O536" t="str">
            <v>AT</v>
          </cell>
          <cell r="P536">
            <v>12.42</v>
          </cell>
          <cell r="Q536">
            <v>21.5</v>
          </cell>
          <cell r="R536">
            <v>0.216</v>
          </cell>
          <cell r="S536">
            <v>34.136000000000003</v>
          </cell>
          <cell r="T536">
            <v>36.9</v>
          </cell>
          <cell r="U536">
            <v>36.9</v>
          </cell>
          <cell r="V536">
            <v>12.42</v>
          </cell>
          <cell r="W536">
            <v>23.65</v>
          </cell>
          <cell r="Y536">
            <v>0.216</v>
          </cell>
          <cell r="Z536">
            <v>36.286000000000001</v>
          </cell>
          <cell r="AA536">
            <v>39.200000000000003</v>
          </cell>
          <cell r="AB536">
            <v>6.233062330623329E-2</v>
          </cell>
          <cell r="AC536">
            <v>14.089600000000001</v>
          </cell>
          <cell r="AD536">
            <v>25.032499999999999</v>
          </cell>
          <cell r="AF536">
            <v>0.432</v>
          </cell>
          <cell r="AG536">
            <v>39.554100000000005</v>
          </cell>
          <cell r="AH536">
            <v>42.7</v>
          </cell>
          <cell r="AI536">
            <v>8.9285714285714191E-2</v>
          </cell>
          <cell r="AJ536">
            <v>52</v>
          </cell>
          <cell r="AK536">
            <v>0.30219230769230765</v>
          </cell>
          <cell r="AO536">
            <v>61</v>
          </cell>
          <cell r="AP536">
            <v>0.35157213114754093</v>
          </cell>
          <cell r="AQ536">
            <v>52</v>
          </cell>
          <cell r="AR536">
            <v>0.30219230769230765</v>
          </cell>
          <cell r="AS536">
            <v>0.14754098360655743</v>
          </cell>
        </row>
        <row r="537">
          <cell r="C537">
            <v>13856</v>
          </cell>
          <cell r="D537">
            <v>8809759236164</v>
          </cell>
          <cell r="E537" t="str">
            <v>Table</v>
          </cell>
          <cell r="F537" t="str">
            <v>Home</v>
          </cell>
          <cell r="G537" t="str">
            <v>VN</v>
          </cell>
          <cell r="H537" t="str">
            <v>All</v>
          </cell>
          <cell r="I537" t="str">
            <v>S23</v>
          </cell>
          <cell r="J537" t="str">
            <v>All</v>
          </cell>
          <cell r="K537" t="str">
            <v>O</v>
          </cell>
          <cell r="L537" t="str">
            <v>Table One Home</v>
          </cell>
          <cell r="M537" t="str">
            <v>Mustard</v>
          </cell>
          <cell r="N537" t="str">
            <v>F10 Black</v>
          </cell>
          <cell r="O537" t="str">
            <v>AT</v>
          </cell>
          <cell r="P537">
            <v>12.42</v>
          </cell>
          <cell r="Q537">
            <v>21.5</v>
          </cell>
          <cell r="R537">
            <v>0.216</v>
          </cell>
          <cell r="S537">
            <v>34.136000000000003</v>
          </cell>
          <cell r="T537">
            <v>36.9</v>
          </cell>
          <cell r="U537">
            <v>36.9</v>
          </cell>
          <cell r="V537">
            <v>12.42</v>
          </cell>
          <cell r="W537">
            <v>23.65</v>
          </cell>
          <cell r="Y537">
            <v>0.216</v>
          </cell>
          <cell r="Z537">
            <v>36.286000000000001</v>
          </cell>
          <cell r="AA537">
            <v>39.200000000000003</v>
          </cell>
          <cell r="AB537">
            <v>6.233062330623329E-2</v>
          </cell>
          <cell r="AC537">
            <v>14.089600000000001</v>
          </cell>
          <cell r="AD537">
            <v>25.032499999999999</v>
          </cell>
          <cell r="AF537">
            <v>0.432</v>
          </cell>
          <cell r="AG537">
            <v>39.554100000000005</v>
          </cell>
          <cell r="AH537">
            <v>42.7</v>
          </cell>
          <cell r="AI537">
            <v>8.9285714285714191E-2</v>
          </cell>
          <cell r="AJ537">
            <v>52</v>
          </cell>
          <cell r="AK537">
            <v>0.30219230769230765</v>
          </cell>
          <cell r="AO537">
            <v>61</v>
          </cell>
          <cell r="AP537">
            <v>0.35157213114754093</v>
          </cell>
          <cell r="AQ537">
            <v>52</v>
          </cell>
          <cell r="AR537">
            <v>0.30219230769230765</v>
          </cell>
          <cell r="AS537">
            <v>0.14754098360655743</v>
          </cell>
        </row>
        <row r="538">
          <cell r="C538">
            <v>13880</v>
          </cell>
          <cell r="D538">
            <v>8809837840542</v>
          </cell>
          <cell r="E538" t="str">
            <v>Table</v>
          </cell>
          <cell r="F538" t="str">
            <v>Home</v>
          </cell>
          <cell r="G538" t="str">
            <v>VN</v>
          </cell>
          <cell r="H538" t="str">
            <v>All</v>
          </cell>
          <cell r="I538" t="str">
            <v>S23</v>
          </cell>
          <cell r="J538" t="str">
            <v>A&amp;F</v>
          </cell>
          <cell r="K538" t="str">
            <v>O</v>
          </cell>
          <cell r="L538" t="str">
            <v>Table One Home L</v>
          </cell>
          <cell r="M538" t="str">
            <v>Black</v>
          </cell>
          <cell r="N538" t="str">
            <v>F10 Black</v>
          </cell>
          <cell r="O538" t="str">
            <v>AT</v>
          </cell>
          <cell r="AC538">
            <v>21.000000000000004</v>
          </cell>
          <cell r="AD538">
            <v>28.266500000000001</v>
          </cell>
          <cell r="AF538">
            <v>0.432</v>
          </cell>
          <cell r="AG538">
            <v>49.69850000000001</v>
          </cell>
          <cell r="AH538">
            <v>53.7</v>
          </cell>
          <cell r="AO538">
            <v>77</v>
          </cell>
          <cell r="AP538">
            <v>0.35456493506493492</v>
          </cell>
        </row>
        <row r="539">
          <cell r="C539">
            <v>13881</v>
          </cell>
          <cell r="D539">
            <v>8809837840559</v>
          </cell>
          <cell r="E539" t="str">
            <v>Table</v>
          </cell>
          <cell r="F539" t="str">
            <v>Home</v>
          </cell>
          <cell r="G539" t="str">
            <v>VN</v>
          </cell>
          <cell r="H539" t="str">
            <v>All</v>
          </cell>
          <cell r="I539" t="str">
            <v>S23</v>
          </cell>
          <cell r="J539" t="str">
            <v>A&amp;F</v>
          </cell>
          <cell r="K539" t="str">
            <v>O</v>
          </cell>
          <cell r="L539" t="str">
            <v>Table One Home L</v>
          </cell>
          <cell r="M539" t="str">
            <v>Pelican</v>
          </cell>
          <cell r="N539" t="str">
            <v>F10 Black</v>
          </cell>
          <cell r="O539" t="str">
            <v>AT</v>
          </cell>
          <cell r="AC539">
            <v>20.9664</v>
          </cell>
          <cell r="AD539">
            <v>28.266500000000001</v>
          </cell>
          <cell r="AF539">
            <v>0.432</v>
          </cell>
          <cell r="AG539">
            <v>49.664900000000003</v>
          </cell>
          <cell r="AH539">
            <v>53.6</v>
          </cell>
          <cell r="AO539">
            <v>77</v>
          </cell>
          <cell r="AP539">
            <v>0.35500129870129871</v>
          </cell>
        </row>
        <row r="540">
          <cell r="C540">
            <v>13882</v>
          </cell>
          <cell r="D540">
            <v>8809837840566</v>
          </cell>
          <cell r="E540" t="str">
            <v>Table</v>
          </cell>
          <cell r="F540" t="str">
            <v>Home</v>
          </cell>
          <cell r="G540" t="str">
            <v>VN</v>
          </cell>
          <cell r="H540" t="str">
            <v>All</v>
          </cell>
          <cell r="I540" t="str">
            <v>S23</v>
          </cell>
          <cell r="J540" t="str">
            <v>A&amp;F</v>
          </cell>
          <cell r="K540" t="str">
            <v>O</v>
          </cell>
          <cell r="L540" t="str">
            <v>Table One Home L</v>
          </cell>
          <cell r="M540" t="str">
            <v>Gravel</v>
          </cell>
          <cell r="N540" t="str">
            <v>F10 Black</v>
          </cell>
          <cell r="O540" t="str">
            <v>AT</v>
          </cell>
          <cell r="AC540">
            <v>21.000000000000004</v>
          </cell>
          <cell r="AD540">
            <v>28.266500000000001</v>
          </cell>
          <cell r="AF540">
            <v>0.432</v>
          </cell>
          <cell r="AG540">
            <v>49.69850000000001</v>
          </cell>
          <cell r="AH540">
            <v>53.7</v>
          </cell>
          <cell r="AO540">
            <v>77</v>
          </cell>
          <cell r="AP540">
            <v>0.35456493506493492</v>
          </cell>
        </row>
        <row r="541">
          <cell r="C541">
            <v>13883</v>
          </cell>
          <cell r="D541">
            <v>8809837840573</v>
          </cell>
          <cell r="E541" t="str">
            <v>Table</v>
          </cell>
          <cell r="F541" t="str">
            <v>Home</v>
          </cell>
          <cell r="G541" t="str">
            <v>VN</v>
          </cell>
          <cell r="H541" t="str">
            <v>All</v>
          </cell>
          <cell r="I541" t="str">
            <v>S23</v>
          </cell>
          <cell r="J541" t="str">
            <v>A&amp;F</v>
          </cell>
          <cell r="K541" t="str">
            <v>O</v>
          </cell>
          <cell r="L541" t="str">
            <v>Table One Home L</v>
          </cell>
          <cell r="M541" t="str">
            <v>Mustard</v>
          </cell>
          <cell r="N541" t="str">
            <v>F10 Black</v>
          </cell>
          <cell r="O541" t="str">
            <v>AT</v>
          </cell>
          <cell r="AC541">
            <v>21.000000000000004</v>
          </cell>
          <cell r="AD541">
            <v>28.266500000000001</v>
          </cell>
          <cell r="AF541">
            <v>0.432</v>
          </cell>
          <cell r="AG541">
            <v>49.69850000000001</v>
          </cell>
          <cell r="AH541">
            <v>53.7</v>
          </cell>
          <cell r="AO541">
            <v>77</v>
          </cell>
          <cell r="AP541">
            <v>0.35456493506493492</v>
          </cell>
        </row>
        <row r="542">
          <cell r="C542">
            <v>11415</v>
          </cell>
          <cell r="D542">
            <v>8809837840856</v>
          </cell>
          <cell r="E542" t="str">
            <v>Cot</v>
          </cell>
          <cell r="F542" t="str">
            <v>Home</v>
          </cell>
          <cell r="G542" t="str">
            <v>VN</v>
          </cell>
          <cell r="H542" t="str">
            <v>All</v>
          </cell>
          <cell r="I542" t="str">
            <v>S23</v>
          </cell>
          <cell r="J542" t="str">
            <v>A&amp;F</v>
          </cell>
          <cell r="K542" t="str">
            <v>O</v>
          </cell>
          <cell r="L542" t="str">
            <v>Dog Cot Home M</v>
          </cell>
          <cell r="M542" t="str">
            <v>Gravel</v>
          </cell>
          <cell r="N542" t="str">
            <v>F10 Black</v>
          </cell>
          <cell r="O542" t="str">
            <v>AT</v>
          </cell>
          <cell r="AC542">
            <v>14.448000000000002</v>
          </cell>
          <cell r="AD542">
            <v>45.266000000000005</v>
          </cell>
          <cell r="AF542">
            <v>1.1200000000000001</v>
          </cell>
          <cell r="AG542">
            <v>60.834000000000003</v>
          </cell>
          <cell r="AH542">
            <v>65.7</v>
          </cell>
          <cell r="AO542">
            <v>94</v>
          </cell>
          <cell r="AP542">
            <v>0.35282978723404257</v>
          </cell>
        </row>
        <row r="543">
          <cell r="C543">
            <v>11416</v>
          </cell>
          <cell r="D543">
            <v>8809837840863</v>
          </cell>
          <cell r="E543" t="str">
            <v>Cot</v>
          </cell>
          <cell r="F543" t="str">
            <v>Home</v>
          </cell>
          <cell r="G543" t="str">
            <v>VN</v>
          </cell>
          <cell r="H543" t="str">
            <v>All</v>
          </cell>
          <cell r="I543" t="str">
            <v>S23</v>
          </cell>
          <cell r="J543" t="str">
            <v>A&amp;F</v>
          </cell>
          <cell r="K543" t="str">
            <v>O</v>
          </cell>
          <cell r="L543" t="str">
            <v>Dog Cot Home M</v>
          </cell>
          <cell r="M543" t="str">
            <v>Mustard</v>
          </cell>
          <cell r="N543" t="str">
            <v>F10 Black</v>
          </cell>
          <cell r="O543" t="str">
            <v>AT</v>
          </cell>
          <cell r="AC543">
            <v>14.448000000000002</v>
          </cell>
          <cell r="AD543">
            <v>45.266000000000005</v>
          </cell>
          <cell r="AF543">
            <v>1.1200000000000001</v>
          </cell>
          <cell r="AG543">
            <v>60.834000000000003</v>
          </cell>
          <cell r="AH543">
            <v>65.7</v>
          </cell>
          <cell r="AO543">
            <v>94</v>
          </cell>
          <cell r="AP543">
            <v>0.35282978723404257</v>
          </cell>
        </row>
        <row r="544">
          <cell r="C544">
            <v>11413</v>
          </cell>
          <cell r="D544">
            <v>8809837840832</v>
          </cell>
          <cell r="E544" t="str">
            <v>Cot</v>
          </cell>
          <cell r="F544" t="str">
            <v>Home</v>
          </cell>
          <cell r="G544" t="str">
            <v>VN</v>
          </cell>
          <cell r="H544" t="str">
            <v>All</v>
          </cell>
          <cell r="I544" t="str">
            <v>S23</v>
          </cell>
          <cell r="J544" t="str">
            <v>A&amp;F</v>
          </cell>
          <cell r="K544" t="str">
            <v>O</v>
          </cell>
          <cell r="L544" t="str">
            <v>Dog Cot Home M</v>
          </cell>
          <cell r="M544" t="str">
            <v>Black</v>
          </cell>
          <cell r="N544" t="str">
            <v>F10 Black</v>
          </cell>
          <cell r="O544" t="str">
            <v>AT</v>
          </cell>
          <cell r="AC544">
            <v>14.448000000000002</v>
          </cell>
          <cell r="AD544">
            <v>45.266000000000005</v>
          </cell>
          <cell r="AF544">
            <v>1.1200000000000001</v>
          </cell>
          <cell r="AG544">
            <v>60.834000000000003</v>
          </cell>
          <cell r="AH544">
            <v>65.7</v>
          </cell>
          <cell r="AO544">
            <v>94</v>
          </cell>
          <cell r="AP544">
            <v>0.35282978723404257</v>
          </cell>
        </row>
        <row r="545">
          <cell r="C545">
            <v>11414</v>
          </cell>
          <cell r="D545">
            <v>8809837840849</v>
          </cell>
          <cell r="E545" t="str">
            <v>Cot</v>
          </cell>
          <cell r="F545" t="str">
            <v>Home</v>
          </cell>
          <cell r="G545" t="str">
            <v>VN</v>
          </cell>
          <cell r="H545" t="str">
            <v>All</v>
          </cell>
          <cell r="I545" t="str">
            <v>S23</v>
          </cell>
          <cell r="J545" t="str">
            <v>A&amp;F</v>
          </cell>
          <cell r="K545" t="str">
            <v>O</v>
          </cell>
          <cell r="L545" t="str">
            <v>Dog Cot Home M</v>
          </cell>
          <cell r="M545" t="str">
            <v>Pelican</v>
          </cell>
          <cell r="N545" t="str">
            <v>F10 Black</v>
          </cell>
          <cell r="O545" t="str">
            <v>AT</v>
          </cell>
          <cell r="AC545">
            <v>14.448000000000002</v>
          </cell>
          <cell r="AD545">
            <v>45.266000000000005</v>
          </cell>
          <cell r="AF545">
            <v>1.1200000000000001</v>
          </cell>
          <cell r="AG545">
            <v>60.834000000000003</v>
          </cell>
          <cell r="AH545">
            <v>65.7</v>
          </cell>
          <cell r="AO545">
            <v>94</v>
          </cell>
          <cell r="AP545">
            <v>0.35282978723404257</v>
          </cell>
        </row>
        <row r="546">
          <cell r="C546">
            <v>11417</v>
          </cell>
          <cell r="D546">
            <v>8809837840870</v>
          </cell>
          <cell r="E546" t="str">
            <v>Cot</v>
          </cell>
          <cell r="F546" t="str">
            <v>Home</v>
          </cell>
          <cell r="G546" t="str">
            <v>VN</v>
          </cell>
          <cell r="H546" t="str">
            <v>All</v>
          </cell>
          <cell r="I546" t="str">
            <v>S23</v>
          </cell>
          <cell r="J546" t="str">
            <v>A&amp;F</v>
          </cell>
          <cell r="K546" t="str">
            <v>O</v>
          </cell>
          <cell r="L546" t="str">
            <v>Dog Cot Home L</v>
          </cell>
          <cell r="M546" t="str">
            <v>Black</v>
          </cell>
          <cell r="N546" t="str">
            <v>F10 Black</v>
          </cell>
          <cell r="O546" t="str">
            <v>AT</v>
          </cell>
          <cell r="AC546">
            <v>15.881600000000001</v>
          </cell>
          <cell r="AD546">
            <v>45.5075</v>
          </cell>
          <cell r="AF546">
            <v>1.1200000000000001</v>
          </cell>
          <cell r="AG546">
            <v>62.509099999999997</v>
          </cell>
          <cell r="AH546">
            <v>67.5</v>
          </cell>
          <cell r="AO546">
            <v>97</v>
          </cell>
          <cell r="AP546">
            <v>0.35557628865979385</v>
          </cell>
        </row>
        <row r="547">
          <cell r="C547">
            <v>11418</v>
          </cell>
          <cell r="D547">
            <v>8809837840887</v>
          </cell>
          <cell r="E547" t="str">
            <v>Cot</v>
          </cell>
          <cell r="F547" t="str">
            <v>Home</v>
          </cell>
          <cell r="G547" t="str">
            <v>VN</v>
          </cell>
          <cell r="H547" t="str">
            <v>All</v>
          </cell>
          <cell r="I547" t="str">
            <v>S23</v>
          </cell>
          <cell r="J547" t="str">
            <v>A&amp;F</v>
          </cell>
          <cell r="K547" t="str">
            <v>O</v>
          </cell>
          <cell r="L547" t="str">
            <v>Dog Cot Home L</v>
          </cell>
          <cell r="M547" t="str">
            <v>Pelican</v>
          </cell>
          <cell r="N547" t="str">
            <v>F10 Black</v>
          </cell>
          <cell r="O547" t="str">
            <v>AT</v>
          </cell>
          <cell r="AC547">
            <v>15.881600000000001</v>
          </cell>
          <cell r="AD547">
            <v>45.5075</v>
          </cell>
          <cell r="AF547">
            <v>1.1200000000000001</v>
          </cell>
          <cell r="AG547">
            <v>62.509099999999997</v>
          </cell>
          <cell r="AH547">
            <v>67.5</v>
          </cell>
          <cell r="AO547">
            <v>97</v>
          </cell>
          <cell r="AP547">
            <v>0.35557628865979385</v>
          </cell>
        </row>
        <row r="548">
          <cell r="C548">
            <v>11419</v>
          </cell>
          <cell r="D548">
            <v>8809837840894</v>
          </cell>
          <cell r="E548" t="str">
            <v>Cot</v>
          </cell>
          <cell r="F548" t="str">
            <v>Home</v>
          </cell>
          <cell r="G548" t="str">
            <v>VN</v>
          </cell>
          <cell r="H548" t="str">
            <v>All</v>
          </cell>
          <cell r="I548" t="str">
            <v>S23</v>
          </cell>
          <cell r="J548" t="str">
            <v>A&amp;F</v>
          </cell>
          <cell r="K548" t="str">
            <v>O</v>
          </cell>
          <cell r="L548" t="str">
            <v>Dog Cot Home L</v>
          </cell>
          <cell r="M548" t="str">
            <v>Gravel</v>
          </cell>
          <cell r="N548" t="str">
            <v>F10 Black</v>
          </cell>
          <cell r="O548" t="str">
            <v>AT</v>
          </cell>
          <cell r="AC548">
            <v>15.881600000000001</v>
          </cell>
          <cell r="AD548">
            <v>45.5075</v>
          </cell>
          <cell r="AF548">
            <v>1.1200000000000001</v>
          </cell>
          <cell r="AG548">
            <v>62.509099999999997</v>
          </cell>
          <cell r="AH548">
            <v>67.5</v>
          </cell>
          <cell r="AO548">
            <v>97</v>
          </cell>
          <cell r="AP548">
            <v>0.35557628865979385</v>
          </cell>
        </row>
        <row r="549">
          <cell r="C549">
            <v>11420</v>
          </cell>
          <cell r="D549">
            <v>8809837840900</v>
          </cell>
          <cell r="E549" t="str">
            <v>Cot</v>
          </cell>
          <cell r="F549" t="str">
            <v>Home</v>
          </cell>
          <cell r="G549" t="str">
            <v>VN</v>
          </cell>
          <cell r="H549" t="str">
            <v>All</v>
          </cell>
          <cell r="I549" t="str">
            <v>S23</v>
          </cell>
          <cell r="J549" t="str">
            <v>A&amp;F</v>
          </cell>
          <cell r="K549" t="str">
            <v>O</v>
          </cell>
          <cell r="L549" t="str">
            <v>Dog Cot Home L</v>
          </cell>
          <cell r="M549" t="str">
            <v>Mustard</v>
          </cell>
          <cell r="N549" t="str">
            <v>F10 Black</v>
          </cell>
          <cell r="O549" t="str">
            <v>AT</v>
          </cell>
          <cell r="AC549">
            <v>15.881600000000001</v>
          </cell>
          <cell r="AD549">
            <v>45.5075</v>
          </cell>
          <cell r="AF549">
            <v>1.1200000000000001</v>
          </cell>
          <cell r="AG549">
            <v>62.509099999999997</v>
          </cell>
          <cell r="AH549">
            <v>67.5</v>
          </cell>
          <cell r="AO549">
            <v>97</v>
          </cell>
          <cell r="AP549">
            <v>0.35557628865979385</v>
          </cell>
        </row>
        <row r="550">
          <cell r="C550">
            <v>15015</v>
          </cell>
          <cell r="D550">
            <v>8809837840696</v>
          </cell>
          <cell r="E550" t="str">
            <v>Cot</v>
          </cell>
          <cell r="F550" t="str">
            <v>Home</v>
          </cell>
          <cell r="G550" t="str">
            <v>VN</v>
          </cell>
          <cell r="H550" t="str">
            <v>All</v>
          </cell>
          <cell r="I550" t="str">
            <v>S23</v>
          </cell>
          <cell r="J550" t="str">
            <v>A&amp;F</v>
          </cell>
          <cell r="K550" t="str">
            <v>O</v>
          </cell>
          <cell r="L550" t="str">
            <v>Cot One Home Convertible</v>
          </cell>
          <cell r="M550" t="str">
            <v>Black</v>
          </cell>
          <cell r="N550" t="str">
            <v>F10 Black</v>
          </cell>
          <cell r="O550" t="str">
            <v>AT</v>
          </cell>
          <cell r="AC550">
            <v>25.648</v>
          </cell>
          <cell r="AD550">
            <v>82.089500000000001</v>
          </cell>
          <cell r="AF550">
            <v>0.432</v>
          </cell>
          <cell r="AG550">
            <v>108.1695</v>
          </cell>
          <cell r="AH550">
            <v>116.8</v>
          </cell>
          <cell r="AO550">
            <v>166</v>
          </cell>
          <cell r="AP550">
            <v>0.34837650602409642</v>
          </cell>
        </row>
        <row r="551">
          <cell r="C551">
            <v>15016</v>
          </cell>
          <cell r="D551">
            <v>8809837840702</v>
          </cell>
          <cell r="E551" t="str">
            <v>Cot</v>
          </cell>
          <cell r="F551" t="str">
            <v>Home</v>
          </cell>
          <cell r="G551" t="str">
            <v>VN</v>
          </cell>
          <cell r="H551" t="str">
            <v>All</v>
          </cell>
          <cell r="I551" t="str">
            <v>S23</v>
          </cell>
          <cell r="J551" t="str">
            <v>A&amp;F</v>
          </cell>
          <cell r="K551" t="str">
            <v>O</v>
          </cell>
          <cell r="L551" t="str">
            <v>Cot One Home Convertible</v>
          </cell>
          <cell r="M551" t="str">
            <v>Pelican</v>
          </cell>
          <cell r="N551" t="str">
            <v>F10 Black</v>
          </cell>
          <cell r="O551" t="str">
            <v>AT</v>
          </cell>
          <cell r="AC551">
            <v>25.536000000000005</v>
          </cell>
          <cell r="AD551">
            <v>82.089500000000001</v>
          </cell>
          <cell r="AF551">
            <v>0.432</v>
          </cell>
          <cell r="AG551">
            <v>108.0575</v>
          </cell>
          <cell r="AH551">
            <v>116.7</v>
          </cell>
          <cell r="AO551">
            <v>166</v>
          </cell>
          <cell r="AP551">
            <v>0.34905120481927709</v>
          </cell>
        </row>
        <row r="552">
          <cell r="C552">
            <v>15017</v>
          </cell>
          <cell r="D552">
            <v>8809837840719</v>
          </cell>
          <cell r="E552" t="str">
            <v>Cot</v>
          </cell>
          <cell r="F552" t="str">
            <v>Home</v>
          </cell>
          <cell r="G552" t="str">
            <v>VN</v>
          </cell>
          <cell r="H552" t="str">
            <v>All</v>
          </cell>
          <cell r="I552" t="str">
            <v>S23</v>
          </cell>
          <cell r="J552" t="str">
            <v>A&amp;F</v>
          </cell>
          <cell r="K552" t="str">
            <v>O</v>
          </cell>
          <cell r="L552" t="str">
            <v>Cot One Home Convertible</v>
          </cell>
          <cell r="M552" t="str">
            <v>Gravel</v>
          </cell>
          <cell r="N552" t="str">
            <v>F10 Black</v>
          </cell>
          <cell r="O552" t="str">
            <v>AT</v>
          </cell>
          <cell r="AC552">
            <v>25.648</v>
          </cell>
          <cell r="AD552">
            <v>82.089500000000001</v>
          </cell>
          <cell r="AF552">
            <v>0.432</v>
          </cell>
          <cell r="AG552">
            <v>108.1695</v>
          </cell>
          <cell r="AH552">
            <v>116.8</v>
          </cell>
          <cell r="AO552">
            <v>166</v>
          </cell>
          <cell r="AP552">
            <v>0.34837650602409642</v>
          </cell>
        </row>
        <row r="553">
          <cell r="C553">
            <v>15018</v>
          </cell>
          <cell r="D553">
            <v>8809837840726</v>
          </cell>
          <cell r="E553" t="str">
            <v>Cot</v>
          </cell>
          <cell r="F553" t="str">
            <v>Home</v>
          </cell>
          <cell r="G553" t="str">
            <v>VN</v>
          </cell>
          <cell r="H553" t="str">
            <v>All</v>
          </cell>
          <cell r="I553" t="str">
            <v>S23</v>
          </cell>
          <cell r="J553" t="str">
            <v>A&amp;F</v>
          </cell>
          <cell r="K553" t="str">
            <v>O</v>
          </cell>
          <cell r="L553" t="str">
            <v>Cot One Home Convertible</v>
          </cell>
          <cell r="M553" t="str">
            <v>Mustard</v>
          </cell>
          <cell r="N553" t="str">
            <v>F10 Black</v>
          </cell>
          <cell r="O553" t="str">
            <v>AT</v>
          </cell>
          <cell r="AC553">
            <v>25.648</v>
          </cell>
          <cell r="AD553">
            <v>82.089500000000001</v>
          </cell>
          <cell r="AF553">
            <v>0.432</v>
          </cell>
          <cell r="AG553">
            <v>108.1695</v>
          </cell>
          <cell r="AH553">
            <v>116.8</v>
          </cell>
          <cell r="AO553">
            <v>166</v>
          </cell>
          <cell r="AP553">
            <v>0.34837650602409642</v>
          </cell>
        </row>
        <row r="554">
          <cell r="C554">
            <v>11025</v>
          </cell>
          <cell r="D554">
            <v>8809272095125</v>
          </cell>
          <cell r="E554" t="str">
            <v>Table</v>
          </cell>
          <cell r="F554" t="str">
            <v>Home</v>
          </cell>
          <cell r="G554" t="str">
            <v>VN</v>
          </cell>
          <cell r="H554" t="str">
            <v>All</v>
          </cell>
          <cell r="I554" t="str">
            <v>S22</v>
          </cell>
          <cell r="J554" t="str">
            <v>A&amp;F</v>
          </cell>
          <cell r="K554" t="str">
            <v>O</v>
          </cell>
          <cell r="L554" t="str">
            <v>Table O Home</v>
          </cell>
          <cell r="M554" t="str">
            <v>Walnut</v>
          </cell>
          <cell r="N554" t="str">
            <v>F10 Black</v>
          </cell>
          <cell r="O554" t="str">
            <v>AT</v>
          </cell>
          <cell r="P554">
            <v>2.97</v>
          </cell>
          <cell r="Q554">
            <v>12.2</v>
          </cell>
          <cell r="R554">
            <v>0.216</v>
          </cell>
          <cell r="S554">
            <v>15.385999999999999</v>
          </cell>
          <cell r="T554">
            <v>16.600000000000001</v>
          </cell>
          <cell r="U554">
            <v>16.600000000000001</v>
          </cell>
          <cell r="V554">
            <v>2.97</v>
          </cell>
          <cell r="W554">
            <v>13.42</v>
          </cell>
          <cell r="Y554">
            <v>0.216</v>
          </cell>
          <cell r="Z554">
            <v>16.606000000000002</v>
          </cell>
          <cell r="AA554">
            <v>17.899999999999999</v>
          </cell>
          <cell r="AB554">
            <v>7.8313253012048056E-2</v>
          </cell>
          <cell r="AC554">
            <v>3.3264000000000005</v>
          </cell>
          <cell r="AD554">
            <v>14.29</v>
          </cell>
          <cell r="AF554">
            <v>0.432</v>
          </cell>
          <cell r="AG554">
            <v>18.048399999999997</v>
          </cell>
          <cell r="AH554">
            <v>19.5</v>
          </cell>
          <cell r="AI554">
            <v>8.9385474860335323E-2</v>
          </cell>
          <cell r="AJ554">
            <v>25.4</v>
          </cell>
          <cell r="AK554">
            <v>0.34622047244094478</v>
          </cell>
          <cell r="AL554">
            <v>23.5</v>
          </cell>
          <cell r="AM554">
            <v>0.34527659574468084</v>
          </cell>
          <cell r="AN554">
            <v>7.4803149606299191E-2</v>
          </cell>
          <cell r="AO554">
            <v>28</v>
          </cell>
          <cell r="AP554">
            <v>0.35541428571428579</v>
          </cell>
          <cell r="AQ554">
            <v>25.4</v>
          </cell>
          <cell r="AR554">
            <v>0.34622047244094478</v>
          </cell>
          <cell r="AS554">
            <v>9.285714285714286E-2</v>
          </cell>
        </row>
        <row r="555">
          <cell r="C555">
            <v>11026</v>
          </cell>
          <cell r="D555">
            <v>8809272095132</v>
          </cell>
          <cell r="E555" t="str">
            <v>Table</v>
          </cell>
          <cell r="F555" t="str">
            <v>Home</v>
          </cell>
          <cell r="G555" t="str">
            <v>VN</v>
          </cell>
          <cell r="H555" t="str">
            <v>All</v>
          </cell>
          <cell r="I555" t="str">
            <v>S22</v>
          </cell>
          <cell r="J555" t="str">
            <v>A&amp;F</v>
          </cell>
          <cell r="K555" t="str">
            <v>O</v>
          </cell>
          <cell r="L555" t="str">
            <v>Table O Home</v>
          </cell>
          <cell r="M555" t="str">
            <v>Oak</v>
          </cell>
          <cell r="N555" t="str">
            <v>F10 Black</v>
          </cell>
          <cell r="O555" t="str">
            <v>AT</v>
          </cell>
          <cell r="P555">
            <v>2.97</v>
          </cell>
          <cell r="Q555">
            <v>12.2</v>
          </cell>
          <cell r="R555">
            <v>0.216</v>
          </cell>
          <cell r="S555">
            <v>15.385999999999999</v>
          </cell>
          <cell r="T555">
            <v>16.600000000000001</v>
          </cell>
          <cell r="U555">
            <v>16.600000000000001</v>
          </cell>
          <cell r="V555">
            <v>2.97</v>
          </cell>
          <cell r="W555">
            <v>13.42</v>
          </cell>
          <cell r="Y555">
            <v>0.216</v>
          </cell>
          <cell r="Z555">
            <v>16.606000000000002</v>
          </cell>
          <cell r="AA555">
            <v>17.899999999999999</v>
          </cell>
          <cell r="AB555">
            <v>7.8313253012048056E-2</v>
          </cell>
          <cell r="AC555">
            <v>3.3264000000000005</v>
          </cell>
          <cell r="AD555">
            <v>14.29</v>
          </cell>
          <cell r="AF555">
            <v>0.432</v>
          </cell>
          <cell r="AG555">
            <v>18.048399999999997</v>
          </cell>
          <cell r="AH555">
            <v>19.5</v>
          </cell>
          <cell r="AI555">
            <v>8.9385474860335323E-2</v>
          </cell>
          <cell r="AJ555">
            <v>25.4</v>
          </cell>
          <cell r="AK555">
            <v>0.34622047244094478</v>
          </cell>
          <cell r="AL555">
            <v>23.5</v>
          </cell>
          <cell r="AM555">
            <v>0.34527659574468084</v>
          </cell>
          <cell r="AN555">
            <v>7.4803149606299191E-2</v>
          </cell>
          <cell r="AO555">
            <v>28</v>
          </cell>
          <cell r="AP555">
            <v>0.35541428571428579</v>
          </cell>
          <cell r="AQ555">
            <v>25.4</v>
          </cell>
          <cell r="AR555">
            <v>0.34622047244094478</v>
          </cell>
          <cell r="AS555">
            <v>9.285714285714286E-2</v>
          </cell>
        </row>
        <row r="556">
          <cell r="C556">
            <v>11054</v>
          </cell>
          <cell r="D556">
            <v>8809584131887</v>
          </cell>
          <cell r="E556" t="str">
            <v>Table</v>
          </cell>
          <cell r="F556" t="str">
            <v>Home</v>
          </cell>
          <cell r="G556" t="str">
            <v>VN</v>
          </cell>
          <cell r="H556" t="str">
            <v>All</v>
          </cell>
          <cell r="I556" t="str">
            <v>S22</v>
          </cell>
          <cell r="J556" t="str">
            <v>All</v>
          </cell>
          <cell r="K556" t="str">
            <v>O</v>
          </cell>
          <cell r="L556" t="str">
            <v>Table O Home M</v>
          </cell>
          <cell r="M556" t="str">
            <v>Walnut</v>
          </cell>
          <cell r="N556" t="str">
            <v>F10 Black</v>
          </cell>
          <cell r="O556" t="str">
            <v>AT</v>
          </cell>
          <cell r="P556">
            <v>4.51</v>
          </cell>
          <cell r="Q556">
            <v>25.5</v>
          </cell>
          <cell r="R556">
            <v>0.216</v>
          </cell>
          <cell r="S556">
            <v>30.225999999999999</v>
          </cell>
          <cell r="T556">
            <v>32.6</v>
          </cell>
          <cell r="U556">
            <v>32.700000000000003</v>
          </cell>
          <cell r="V556">
            <v>4.51</v>
          </cell>
          <cell r="W556">
            <v>28.05</v>
          </cell>
          <cell r="Y556">
            <v>0.216</v>
          </cell>
          <cell r="Z556">
            <v>32.776000000000003</v>
          </cell>
          <cell r="AA556">
            <v>35.4</v>
          </cell>
          <cell r="AB556">
            <v>8.5889570552147187E-2</v>
          </cell>
          <cell r="AC556">
            <v>5.0512000000000006</v>
          </cell>
          <cell r="AD556">
            <v>29.65</v>
          </cell>
          <cell r="AF556">
            <v>0.432</v>
          </cell>
          <cell r="AG556">
            <v>35.133200000000002</v>
          </cell>
          <cell r="AH556">
            <v>37.9</v>
          </cell>
          <cell r="AI556">
            <v>7.0621468926553632E-2</v>
          </cell>
          <cell r="AJ556">
            <v>45.8</v>
          </cell>
          <cell r="AK556">
            <v>0.28436681222707416</v>
          </cell>
          <cell r="AL556">
            <v>43</v>
          </cell>
          <cell r="AM556">
            <v>0.29706976744186053</v>
          </cell>
          <cell r="AN556">
            <v>6.1135371179039222E-2</v>
          </cell>
          <cell r="AO556">
            <v>54</v>
          </cell>
          <cell r="AP556">
            <v>0.34938518518518513</v>
          </cell>
          <cell r="AQ556">
            <v>45.8</v>
          </cell>
          <cell r="AR556">
            <v>0.28436681222707416</v>
          </cell>
          <cell r="AS556">
            <v>0.1518518518518519</v>
          </cell>
        </row>
        <row r="557">
          <cell r="C557">
            <v>11053</v>
          </cell>
          <cell r="D557">
            <v>8809584131870</v>
          </cell>
          <cell r="E557" t="str">
            <v>Table</v>
          </cell>
          <cell r="F557" t="str">
            <v>Home</v>
          </cell>
          <cell r="G557" t="str">
            <v>VN</v>
          </cell>
          <cell r="H557" t="str">
            <v>All</v>
          </cell>
          <cell r="I557" t="str">
            <v>S22</v>
          </cell>
          <cell r="J557" t="str">
            <v>All</v>
          </cell>
          <cell r="K557" t="str">
            <v>O</v>
          </cell>
          <cell r="L557" t="str">
            <v>Table O Home M</v>
          </cell>
          <cell r="M557" t="str">
            <v>Oak</v>
          </cell>
          <cell r="N557" t="str">
            <v>F10 Black</v>
          </cell>
          <cell r="O557" t="str">
            <v>AT</v>
          </cell>
          <cell r="P557">
            <v>4.51</v>
          </cell>
          <cell r="Q557">
            <v>25.5</v>
          </cell>
          <cell r="R557">
            <v>0.216</v>
          </cell>
          <cell r="S557">
            <v>30.225999999999999</v>
          </cell>
          <cell r="T557">
            <v>32.6</v>
          </cell>
          <cell r="U557">
            <v>32.700000000000003</v>
          </cell>
          <cell r="V557">
            <v>4.51</v>
          </cell>
          <cell r="W557">
            <v>28.05</v>
          </cell>
          <cell r="Y557">
            <v>0.216</v>
          </cell>
          <cell r="Z557">
            <v>32.776000000000003</v>
          </cell>
          <cell r="AA557">
            <v>35.4</v>
          </cell>
          <cell r="AB557">
            <v>8.5889570552147187E-2</v>
          </cell>
          <cell r="AC557">
            <v>5.0512000000000006</v>
          </cell>
          <cell r="AD557">
            <v>29.65</v>
          </cell>
          <cell r="AF557">
            <v>0.432</v>
          </cell>
          <cell r="AG557">
            <v>35.133200000000002</v>
          </cell>
          <cell r="AH557">
            <v>37.9</v>
          </cell>
          <cell r="AI557">
            <v>7.0621468926553632E-2</v>
          </cell>
          <cell r="AJ557">
            <v>45.8</v>
          </cell>
          <cell r="AK557">
            <v>0.28436681222707416</v>
          </cell>
          <cell r="AL557">
            <v>43</v>
          </cell>
          <cell r="AM557">
            <v>0.29706976744186053</v>
          </cell>
          <cell r="AN557">
            <v>6.1135371179039222E-2</v>
          </cell>
          <cell r="AO557">
            <v>54</v>
          </cell>
          <cell r="AP557">
            <v>0.34938518518518513</v>
          </cell>
          <cell r="AQ557">
            <v>45.8</v>
          </cell>
          <cell r="AR557">
            <v>0.28436681222707416</v>
          </cell>
          <cell r="AS557">
            <v>0.1518518518518519</v>
          </cell>
        </row>
        <row r="558">
          <cell r="C558">
            <v>31231</v>
          </cell>
          <cell r="D558">
            <v>8809272092360</v>
          </cell>
          <cell r="E558" t="str">
            <v>Table</v>
          </cell>
          <cell r="F558" t="str">
            <v>Home</v>
          </cell>
          <cell r="G558" t="str">
            <v>KR</v>
          </cell>
          <cell r="H558" t="str">
            <v>All</v>
          </cell>
          <cell r="I558" t="str">
            <v>S22</v>
          </cell>
          <cell r="J558" t="str">
            <v>A&amp;F</v>
          </cell>
          <cell r="K558" t="str">
            <v>O</v>
          </cell>
          <cell r="L558" t="str">
            <v>Table One Solid Top</v>
          </cell>
          <cell r="M558" t="str">
            <v>Walnut</v>
          </cell>
          <cell r="N558" t="str">
            <v>F10 Black</v>
          </cell>
          <cell r="O558" t="str">
            <v>외주가공</v>
          </cell>
          <cell r="P558">
            <v>23.042999999999999</v>
          </cell>
          <cell r="Q558">
            <v>21.5</v>
          </cell>
          <cell r="R558">
            <v>1.38</v>
          </cell>
          <cell r="S558">
            <v>45.923000000000002</v>
          </cell>
          <cell r="T558">
            <v>49.6</v>
          </cell>
          <cell r="U558">
            <v>45.3</v>
          </cell>
          <cell r="V558">
            <v>24.984999999999999</v>
          </cell>
          <cell r="W558">
            <v>23.65</v>
          </cell>
          <cell r="Y558">
            <v>1.38</v>
          </cell>
          <cell r="Z558">
            <v>50.015000000000001</v>
          </cell>
          <cell r="AA558">
            <v>54</v>
          </cell>
          <cell r="AB558">
            <v>8.870967741935476E-2</v>
          </cell>
          <cell r="AC558">
            <v>28.734399999999997</v>
          </cell>
          <cell r="AD558">
            <v>24.83</v>
          </cell>
          <cell r="AF558">
            <v>2.6375999999999999</v>
          </cell>
          <cell r="AG558">
            <v>56.201999999999991</v>
          </cell>
          <cell r="AH558">
            <v>60.7</v>
          </cell>
          <cell r="AI558">
            <v>0.12407407407407423</v>
          </cell>
          <cell r="AJ558">
            <v>82</v>
          </cell>
          <cell r="AK558">
            <v>0.39006097560975606</v>
          </cell>
          <cell r="AL558">
            <v>79.5</v>
          </cell>
          <cell r="AM558">
            <v>0.42235220125786166</v>
          </cell>
          <cell r="AN558">
            <v>3.0487804878048808E-2</v>
          </cell>
          <cell r="AO558">
            <v>87</v>
          </cell>
          <cell r="AP558">
            <v>0.35400000000000009</v>
          </cell>
          <cell r="AQ558">
            <v>82</v>
          </cell>
          <cell r="AR558">
            <v>0.39006097560975606</v>
          </cell>
          <cell r="AS558">
            <v>5.7471264367816133E-2</v>
          </cell>
        </row>
        <row r="559">
          <cell r="C559">
            <v>31479</v>
          </cell>
          <cell r="D559">
            <v>8809272092001</v>
          </cell>
          <cell r="E559" t="str">
            <v>Table</v>
          </cell>
          <cell r="F559" t="str">
            <v>Home</v>
          </cell>
          <cell r="G559" t="str">
            <v>KR</v>
          </cell>
          <cell r="H559" t="str">
            <v>All</v>
          </cell>
          <cell r="I559" t="str">
            <v>S22</v>
          </cell>
          <cell r="J559" t="str">
            <v>A&amp;F</v>
          </cell>
          <cell r="K559" t="str">
            <v>O</v>
          </cell>
          <cell r="L559" t="str">
            <v>Table One Solid Top</v>
          </cell>
          <cell r="M559" t="str">
            <v>Classic Walnut</v>
          </cell>
          <cell r="N559" t="str">
            <v>F10 Black</v>
          </cell>
          <cell r="O559" t="str">
            <v>외주가공</v>
          </cell>
          <cell r="P559">
            <v>23.042999999999999</v>
          </cell>
          <cell r="Q559">
            <v>21.5</v>
          </cell>
          <cell r="R559">
            <v>1.38</v>
          </cell>
          <cell r="S559">
            <v>45.923000000000002</v>
          </cell>
          <cell r="T559">
            <v>49.6</v>
          </cell>
          <cell r="U559">
            <v>45.3</v>
          </cell>
          <cell r="V559">
            <v>24.984999999999999</v>
          </cell>
          <cell r="W559">
            <v>23.65</v>
          </cell>
          <cell r="Y559">
            <v>1.38</v>
          </cell>
          <cell r="Z559">
            <v>50.015000000000001</v>
          </cell>
          <cell r="AA559">
            <v>54</v>
          </cell>
          <cell r="AB559">
            <v>8.870967741935476E-2</v>
          </cell>
          <cell r="AC559">
            <v>28.734399999999997</v>
          </cell>
          <cell r="AD559">
            <v>24.83</v>
          </cell>
          <cell r="AF559">
            <v>2.6375999999999999</v>
          </cell>
          <cell r="AG559">
            <v>56.201999999999991</v>
          </cell>
          <cell r="AH559">
            <v>60.7</v>
          </cell>
          <cell r="AI559">
            <v>0.12407407407407423</v>
          </cell>
          <cell r="AJ559">
            <v>82</v>
          </cell>
          <cell r="AK559">
            <v>0.39006097560975606</v>
          </cell>
          <cell r="AL559">
            <v>79.5</v>
          </cell>
          <cell r="AM559">
            <v>0.42235220125786166</v>
          </cell>
          <cell r="AN559">
            <v>3.0487804878048808E-2</v>
          </cell>
          <cell r="AO559">
            <v>87</v>
          </cell>
          <cell r="AP559">
            <v>0.35400000000000009</v>
          </cell>
          <cell r="AQ559">
            <v>82</v>
          </cell>
          <cell r="AR559">
            <v>0.39006097560975606</v>
          </cell>
          <cell r="AS559">
            <v>5.7471264367816133E-2</v>
          </cell>
        </row>
        <row r="560">
          <cell r="C560" t="str">
            <v>10631R2</v>
          </cell>
          <cell r="D560">
            <v>8809272097488</v>
          </cell>
          <cell r="E560" t="str">
            <v>Cot</v>
          </cell>
          <cell r="F560" t="str">
            <v>Home</v>
          </cell>
          <cell r="G560" t="str">
            <v>VN</v>
          </cell>
          <cell r="H560" t="str">
            <v>All</v>
          </cell>
          <cell r="I560" t="str">
            <v>S22</v>
          </cell>
          <cell r="J560" t="str">
            <v>A&amp;F</v>
          </cell>
          <cell r="K560" t="str">
            <v>O</v>
          </cell>
          <cell r="L560" t="str">
            <v>Cot Home convertible r2 (no mesh)</v>
          </cell>
          <cell r="M560" t="str">
            <v>Beige</v>
          </cell>
          <cell r="N560" t="str">
            <v>F10 Black</v>
          </cell>
          <cell r="O560" t="str">
            <v>AT</v>
          </cell>
          <cell r="P560">
            <v>20.51</v>
          </cell>
          <cell r="Q560">
            <v>70.900000000000006</v>
          </cell>
          <cell r="R560">
            <v>0.19500000000000001</v>
          </cell>
          <cell r="S560">
            <v>91.605000000000004</v>
          </cell>
          <cell r="T560">
            <v>98.9</v>
          </cell>
          <cell r="U560">
            <v>98.9</v>
          </cell>
          <cell r="V560">
            <v>20.51</v>
          </cell>
          <cell r="W560">
            <v>77.989999999999995</v>
          </cell>
          <cell r="Y560">
            <v>0.19500000000000001</v>
          </cell>
          <cell r="Z560">
            <v>98.694999999999993</v>
          </cell>
          <cell r="AA560">
            <v>106.6</v>
          </cell>
          <cell r="AB560">
            <v>7.7856420626895684E-2</v>
          </cell>
          <cell r="AC560">
            <v>22.971200000000003</v>
          </cell>
          <cell r="AD560">
            <v>83.13000000000001</v>
          </cell>
          <cell r="AF560">
            <v>0.432</v>
          </cell>
          <cell r="AG560">
            <v>106.53320000000001</v>
          </cell>
          <cell r="AH560">
            <v>115.1</v>
          </cell>
          <cell r="AI560">
            <v>7.9737335834896728E-2</v>
          </cell>
          <cell r="AJ560">
            <v>160.5</v>
          </cell>
          <cell r="AK560">
            <v>0.38507788161993772</v>
          </cell>
          <cell r="AL560">
            <v>157.9</v>
          </cell>
          <cell r="AM560">
            <v>0.41985433818872708</v>
          </cell>
          <cell r="AN560">
            <v>1.6199376947040434E-2</v>
          </cell>
          <cell r="AO560">
            <v>163</v>
          </cell>
          <cell r="AP560">
            <v>0.34642208588957046</v>
          </cell>
          <cell r="AQ560">
            <v>160.5</v>
          </cell>
          <cell r="AR560">
            <v>0.38507788161993772</v>
          </cell>
          <cell r="AS560">
            <v>1.5337423312883458E-2</v>
          </cell>
        </row>
        <row r="561">
          <cell r="C561">
            <v>32025</v>
          </cell>
          <cell r="D561">
            <v>8809584133577</v>
          </cell>
          <cell r="E561" t="str">
            <v>Acc'y</v>
          </cell>
          <cell r="F561" t="str">
            <v>Home</v>
          </cell>
          <cell r="G561" t="str">
            <v>VN</v>
          </cell>
          <cell r="H561" t="str">
            <v>All</v>
          </cell>
          <cell r="I561" t="str">
            <v>S22</v>
          </cell>
          <cell r="J561" t="str">
            <v>Drop</v>
          </cell>
          <cell r="K561" t="str">
            <v>X</v>
          </cell>
          <cell r="L561" t="str">
            <v>Chair One Home (summer kit)</v>
          </cell>
          <cell r="M561" t="str">
            <v>Black Mesh</v>
          </cell>
          <cell r="N561" t="str">
            <v>x</v>
          </cell>
          <cell r="O561" t="str">
            <v>AT</v>
          </cell>
          <cell r="P561">
            <v>15.850000000000001</v>
          </cell>
          <cell r="Q561">
            <v>0</v>
          </cell>
          <cell r="R561">
            <v>0.186</v>
          </cell>
          <cell r="S561">
            <v>16.036000000000001</v>
          </cell>
          <cell r="T561">
            <v>17.3</v>
          </cell>
          <cell r="U561">
            <v>17.3</v>
          </cell>
          <cell r="V561">
            <v>15.850000000000001</v>
          </cell>
          <cell r="W561">
            <v>0</v>
          </cell>
          <cell r="Y561">
            <v>0.186</v>
          </cell>
          <cell r="Z561">
            <v>16.036000000000001</v>
          </cell>
          <cell r="AA561">
            <v>17.3</v>
          </cell>
          <cell r="AB561">
            <v>0</v>
          </cell>
          <cell r="AJ561">
            <v>26.5</v>
          </cell>
          <cell r="AK561">
            <v>0.39486792452830188</v>
          </cell>
          <cell r="AL561">
            <v>26.5</v>
          </cell>
          <cell r="AM561">
            <v>0.39486792452830188</v>
          </cell>
          <cell r="AN561">
            <v>0</v>
          </cell>
        </row>
        <row r="562">
          <cell r="C562">
            <v>32026</v>
          </cell>
          <cell r="D562">
            <v>8809584133584</v>
          </cell>
          <cell r="E562" t="str">
            <v>Acc'y</v>
          </cell>
          <cell r="F562" t="str">
            <v>Home</v>
          </cell>
          <cell r="G562" t="str">
            <v>VN</v>
          </cell>
          <cell r="H562" t="str">
            <v>All</v>
          </cell>
          <cell r="I562" t="str">
            <v>S22</v>
          </cell>
          <cell r="J562" t="str">
            <v>Drop</v>
          </cell>
          <cell r="K562" t="str">
            <v>X</v>
          </cell>
          <cell r="L562" t="str">
            <v>Chair One Home (summer kit)</v>
          </cell>
          <cell r="M562" t="str">
            <v>White Mesh</v>
          </cell>
          <cell r="N562" t="str">
            <v>x</v>
          </cell>
          <cell r="O562" t="str">
            <v>AT</v>
          </cell>
          <cell r="P562">
            <v>15.940000000000001</v>
          </cell>
          <cell r="Q562">
            <v>0</v>
          </cell>
          <cell r="R562">
            <v>0.186</v>
          </cell>
          <cell r="S562">
            <v>16.126000000000001</v>
          </cell>
          <cell r="T562">
            <v>17.399999999999999</v>
          </cell>
          <cell r="U562">
            <v>17.399999999999999</v>
          </cell>
          <cell r="V562">
            <v>15.940000000000001</v>
          </cell>
          <cell r="W562">
            <v>0</v>
          </cell>
          <cell r="Y562">
            <v>0.186</v>
          </cell>
          <cell r="Z562">
            <v>16.126000000000001</v>
          </cell>
          <cell r="AA562">
            <v>17.399999999999999</v>
          </cell>
          <cell r="AB562">
            <v>0</v>
          </cell>
          <cell r="AJ562">
            <v>26.5</v>
          </cell>
          <cell r="AK562">
            <v>0.39147169811320748</v>
          </cell>
          <cell r="AL562">
            <v>26.5</v>
          </cell>
          <cell r="AM562">
            <v>0.39147169811320748</v>
          </cell>
          <cell r="AN562">
            <v>0</v>
          </cell>
        </row>
        <row r="563">
          <cell r="C563">
            <v>32017</v>
          </cell>
          <cell r="D563">
            <v>8809584133539</v>
          </cell>
          <cell r="E563" t="str">
            <v>Acc'y</v>
          </cell>
          <cell r="F563" t="str">
            <v>Home</v>
          </cell>
          <cell r="G563" t="str">
            <v>VN</v>
          </cell>
          <cell r="H563" t="str">
            <v>All</v>
          </cell>
          <cell r="I563" t="str">
            <v>S22</v>
          </cell>
          <cell r="J563" t="str">
            <v>Drop</v>
          </cell>
          <cell r="K563" t="str">
            <v>X</v>
          </cell>
          <cell r="L563" t="str">
            <v>Chair One Home Mini (summer kit)</v>
          </cell>
          <cell r="M563" t="str">
            <v>Black Mesh</v>
          </cell>
          <cell r="N563" t="str">
            <v>x</v>
          </cell>
          <cell r="O563" t="str">
            <v>AT</v>
          </cell>
          <cell r="P563">
            <v>13.46</v>
          </cell>
          <cell r="Q563">
            <v>0</v>
          </cell>
          <cell r="R563">
            <v>0.186</v>
          </cell>
          <cell r="S563">
            <v>13.646000000000001</v>
          </cell>
          <cell r="T563">
            <v>14.7</v>
          </cell>
          <cell r="U563">
            <v>14.7</v>
          </cell>
          <cell r="V563">
            <v>13.46</v>
          </cell>
          <cell r="W563">
            <v>0</v>
          </cell>
          <cell r="Y563">
            <v>0.186</v>
          </cell>
          <cell r="Z563">
            <v>13.646000000000001</v>
          </cell>
          <cell r="AA563">
            <v>14.7</v>
          </cell>
          <cell r="AB563">
            <v>0</v>
          </cell>
          <cell r="AJ563">
            <v>23.2</v>
          </cell>
          <cell r="AK563">
            <v>0.41181034482758616</v>
          </cell>
          <cell r="AL563">
            <v>23.2</v>
          </cell>
          <cell r="AM563">
            <v>0.41181034482758616</v>
          </cell>
          <cell r="AN563">
            <v>0</v>
          </cell>
        </row>
        <row r="564">
          <cell r="C564">
            <v>32020</v>
          </cell>
          <cell r="D564">
            <v>8809584133546</v>
          </cell>
          <cell r="E564" t="str">
            <v>Acc'y</v>
          </cell>
          <cell r="F564" t="str">
            <v>Home</v>
          </cell>
          <cell r="G564" t="str">
            <v>VN</v>
          </cell>
          <cell r="H564" t="str">
            <v>All</v>
          </cell>
          <cell r="I564" t="str">
            <v>S22</v>
          </cell>
          <cell r="J564" t="str">
            <v>Drop</v>
          </cell>
          <cell r="K564" t="str">
            <v>X</v>
          </cell>
          <cell r="L564" t="str">
            <v>Chair One Home Mini (summer kit)</v>
          </cell>
          <cell r="M564" t="str">
            <v>White Mesh</v>
          </cell>
          <cell r="N564" t="str">
            <v>x</v>
          </cell>
          <cell r="O564" t="str">
            <v>AT</v>
          </cell>
          <cell r="P564">
            <v>13.54</v>
          </cell>
          <cell r="Q564">
            <v>0</v>
          </cell>
          <cell r="R564">
            <v>0.186</v>
          </cell>
          <cell r="S564">
            <v>13.725999999999999</v>
          </cell>
          <cell r="T564">
            <v>14.8</v>
          </cell>
          <cell r="U564">
            <v>14.8</v>
          </cell>
          <cell r="V564">
            <v>13.54</v>
          </cell>
          <cell r="W564">
            <v>0</v>
          </cell>
          <cell r="Y564">
            <v>0.186</v>
          </cell>
          <cell r="Z564">
            <v>13.725999999999999</v>
          </cell>
          <cell r="AA564">
            <v>14.8</v>
          </cell>
          <cell r="AB564">
            <v>0</v>
          </cell>
          <cell r="AJ564">
            <v>23.2</v>
          </cell>
          <cell r="AK564">
            <v>0.4083620689655173</v>
          </cell>
          <cell r="AL564">
            <v>23.2</v>
          </cell>
          <cell r="AM564">
            <v>0.4083620689655173</v>
          </cell>
          <cell r="AN564">
            <v>0</v>
          </cell>
        </row>
        <row r="565">
          <cell r="C565">
            <v>32023</v>
          </cell>
          <cell r="D565">
            <v>8809584133553</v>
          </cell>
          <cell r="E565" t="str">
            <v>Acc'y</v>
          </cell>
          <cell r="F565" t="str">
            <v>Home</v>
          </cell>
          <cell r="G565" t="str">
            <v>VN</v>
          </cell>
          <cell r="H565" t="str">
            <v>All</v>
          </cell>
          <cell r="I565" t="str">
            <v>S22</v>
          </cell>
          <cell r="J565" t="str">
            <v>Drop</v>
          </cell>
          <cell r="K565" t="str">
            <v>X</v>
          </cell>
          <cell r="L565" t="str">
            <v>Beach Chair Home (summer kit)</v>
          </cell>
          <cell r="M565" t="str">
            <v>Black Mesh</v>
          </cell>
          <cell r="N565" t="str">
            <v>F10 Black</v>
          </cell>
          <cell r="O565" t="str">
            <v>AT</v>
          </cell>
          <cell r="P565">
            <v>19.23</v>
          </cell>
          <cell r="Q565">
            <v>0</v>
          </cell>
          <cell r="R565">
            <v>0.186</v>
          </cell>
          <cell r="S565">
            <v>19.416</v>
          </cell>
          <cell r="T565">
            <v>21</v>
          </cell>
          <cell r="U565">
            <v>21</v>
          </cell>
          <cell r="V565">
            <v>19.23</v>
          </cell>
          <cell r="W565">
            <v>0</v>
          </cell>
          <cell r="Y565">
            <v>0.186</v>
          </cell>
          <cell r="Z565">
            <v>19.416</v>
          </cell>
          <cell r="AA565">
            <v>21</v>
          </cell>
          <cell r="AB565">
            <v>0</v>
          </cell>
          <cell r="AJ565">
            <v>33.299999999999997</v>
          </cell>
          <cell r="AK565">
            <v>0.4169369369369369</v>
          </cell>
          <cell r="AL565">
            <v>33.299999999999997</v>
          </cell>
          <cell r="AM565">
            <v>0.4169369369369369</v>
          </cell>
          <cell r="AN565">
            <v>0</v>
          </cell>
        </row>
        <row r="566">
          <cell r="C566">
            <v>32024</v>
          </cell>
          <cell r="D566">
            <v>8809584133560</v>
          </cell>
          <cell r="E566" t="str">
            <v>Acc'y</v>
          </cell>
          <cell r="F566" t="str">
            <v>Home</v>
          </cell>
          <cell r="G566" t="str">
            <v>VN</v>
          </cell>
          <cell r="H566" t="str">
            <v>All</v>
          </cell>
          <cell r="I566" t="str">
            <v>S22</v>
          </cell>
          <cell r="J566" t="str">
            <v>Drop</v>
          </cell>
          <cell r="K566" t="str">
            <v>X</v>
          </cell>
          <cell r="L566" t="str">
            <v>Beach Chair Home (summer kit)</v>
          </cell>
          <cell r="M566" t="str">
            <v xml:space="preserve">White mesh </v>
          </cell>
          <cell r="N566" t="str">
            <v>F10 Black</v>
          </cell>
          <cell r="O566" t="str">
            <v>AT</v>
          </cell>
          <cell r="P566">
            <v>19.32</v>
          </cell>
          <cell r="Q566">
            <v>0</v>
          </cell>
          <cell r="R566">
            <v>0.186</v>
          </cell>
          <cell r="S566">
            <v>19.506</v>
          </cell>
          <cell r="T566">
            <v>21.1</v>
          </cell>
          <cell r="U566">
            <v>21.1</v>
          </cell>
          <cell r="V566">
            <v>19.32</v>
          </cell>
          <cell r="W566">
            <v>0</v>
          </cell>
          <cell r="Y566">
            <v>0.186</v>
          </cell>
          <cell r="Z566">
            <v>19.506</v>
          </cell>
          <cell r="AA566">
            <v>21.1</v>
          </cell>
          <cell r="AB566">
            <v>0</v>
          </cell>
          <cell r="AJ566">
            <v>33.299999999999997</v>
          </cell>
          <cell r="AK566">
            <v>0.41423423423423422</v>
          </cell>
          <cell r="AL566">
            <v>33.299999999999997</v>
          </cell>
          <cell r="AM566">
            <v>0.41423423423423422</v>
          </cell>
          <cell r="AN566">
            <v>0</v>
          </cell>
        </row>
        <row r="567">
          <cell r="C567">
            <v>10111</v>
          </cell>
          <cell r="D567">
            <v>8809272093459</v>
          </cell>
          <cell r="E567" t="str">
            <v>Acc'y</v>
          </cell>
          <cell r="F567" t="str">
            <v>Home</v>
          </cell>
          <cell r="G567" t="str">
            <v>VN</v>
          </cell>
          <cell r="H567" t="str">
            <v>All</v>
          </cell>
          <cell r="I567" t="str">
            <v>S22</v>
          </cell>
          <cell r="J567" t="str">
            <v>A&amp;F</v>
          </cell>
          <cell r="K567" t="str">
            <v>O</v>
          </cell>
          <cell r="L567" t="str">
            <v>Activity Case</v>
          </cell>
          <cell r="M567" t="str">
            <v>Black</v>
          </cell>
          <cell r="N567" t="str">
            <v>x</v>
          </cell>
          <cell r="O567" t="str">
            <v>AT</v>
          </cell>
          <cell r="P567">
            <v>3.29</v>
          </cell>
          <cell r="Q567">
            <v>0</v>
          </cell>
          <cell r="R567">
            <v>0.127</v>
          </cell>
          <cell r="S567">
            <v>3.4169999999999998</v>
          </cell>
          <cell r="T567">
            <v>3.7</v>
          </cell>
          <cell r="U567">
            <v>3.7</v>
          </cell>
          <cell r="V567">
            <v>3.29</v>
          </cell>
          <cell r="W567">
            <v>0</v>
          </cell>
          <cell r="Y567">
            <v>0.127</v>
          </cell>
          <cell r="Z567">
            <v>3.4169999999999998</v>
          </cell>
          <cell r="AA567">
            <v>3.7</v>
          </cell>
          <cell r="AB567">
            <v>0</v>
          </cell>
          <cell r="AC567">
            <v>3.6848000000000005</v>
          </cell>
          <cell r="AF567">
            <v>0.254</v>
          </cell>
          <cell r="AG567">
            <v>3.9388000000000005</v>
          </cell>
          <cell r="AH567">
            <v>4.3</v>
          </cell>
          <cell r="AI567">
            <v>0.16216216216216206</v>
          </cell>
          <cell r="AJ567">
            <v>6.7</v>
          </cell>
          <cell r="AK567">
            <v>0.49</v>
          </cell>
          <cell r="AL567">
            <v>6.7</v>
          </cell>
          <cell r="AM567">
            <v>0.49</v>
          </cell>
          <cell r="AN567">
            <v>0</v>
          </cell>
          <cell r="AO567">
            <v>7.8</v>
          </cell>
          <cell r="AP567">
            <v>0.49502564102564095</v>
          </cell>
          <cell r="AQ567">
            <v>6.7</v>
          </cell>
          <cell r="AR567">
            <v>0.49</v>
          </cell>
          <cell r="AS567">
            <v>0.14102564102564097</v>
          </cell>
        </row>
        <row r="568">
          <cell r="C568">
            <v>10110</v>
          </cell>
          <cell r="D568">
            <v>8809272093466</v>
          </cell>
          <cell r="E568" t="str">
            <v>Acc'y</v>
          </cell>
          <cell r="F568" t="str">
            <v>Home</v>
          </cell>
          <cell r="G568" t="str">
            <v>VN</v>
          </cell>
          <cell r="H568" t="str">
            <v>All</v>
          </cell>
          <cell r="I568" t="str">
            <v>S22</v>
          </cell>
          <cell r="J568" t="str">
            <v>A&amp;F</v>
          </cell>
          <cell r="K568" t="str">
            <v>O</v>
          </cell>
          <cell r="L568" t="str">
            <v>Activity Case</v>
          </cell>
          <cell r="M568" t="str">
            <v>Beige</v>
          </cell>
          <cell r="N568" t="str">
            <v>x</v>
          </cell>
          <cell r="O568" t="str">
            <v>AT</v>
          </cell>
          <cell r="P568">
            <v>3.29</v>
          </cell>
          <cell r="Q568">
            <v>0</v>
          </cell>
          <cell r="R568">
            <v>0.127</v>
          </cell>
          <cell r="S568">
            <v>3.4169999999999998</v>
          </cell>
          <cell r="T568">
            <v>3.7</v>
          </cell>
          <cell r="U568">
            <v>3.7</v>
          </cell>
          <cell r="V568">
            <v>3.29</v>
          </cell>
          <cell r="W568">
            <v>0</v>
          </cell>
          <cell r="Y568">
            <v>0.127</v>
          </cell>
          <cell r="Z568">
            <v>3.4169999999999998</v>
          </cell>
          <cell r="AA568">
            <v>3.7</v>
          </cell>
          <cell r="AB568">
            <v>0</v>
          </cell>
          <cell r="AC568">
            <v>3.6848000000000005</v>
          </cell>
          <cell r="AF568">
            <v>0.254</v>
          </cell>
          <cell r="AG568">
            <v>3.9388000000000005</v>
          </cell>
          <cell r="AH568">
            <v>4.3</v>
          </cell>
          <cell r="AI568">
            <v>0.16216216216216206</v>
          </cell>
          <cell r="AJ568">
            <v>6.7</v>
          </cell>
          <cell r="AK568">
            <v>0.49</v>
          </cell>
          <cell r="AL568">
            <v>6.7</v>
          </cell>
          <cell r="AM568">
            <v>0.49</v>
          </cell>
          <cell r="AN568">
            <v>0</v>
          </cell>
          <cell r="AO568">
            <v>7.8</v>
          </cell>
          <cell r="AP568">
            <v>0.49502564102564095</v>
          </cell>
          <cell r="AQ568">
            <v>6.7</v>
          </cell>
          <cell r="AR568">
            <v>0.49</v>
          </cell>
          <cell r="AS568">
            <v>0.14102564102564097</v>
          </cell>
        </row>
        <row r="569">
          <cell r="C569">
            <v>13865</v>
          </cell>
          <cell r="D569">
            <v>8809759238663</v>
          </cell>
          <cell r="E569" t="str">
            <v>Acc'y</v>
          </cell>
          <cell r="F569" t="str">
            <v>Home</v>
          </cell>
          <cell r="G569" t="str">
            <v>KR</v>
          </cell>
          <cell r="H569" t="str">
            <v>All</v>
          </cell>
          <cell r="I569" t="str">
            <v>S23</v>
          </cell>
          <cell r="J569" t="str">
            <v>A&amp;F</v>
          </cell>
          <cell r="K569" t="str">
            <v>O</v>
          </cell>
          <cell r="L569" t="str">
            <v>Cafe Table Home Wide Top</v>
          </cell>
          <cell r="M569" t="str">
            <v>Walnut</v>
          </cell>
          <cell r="N569" t="str">
            <v>x</v>
          </cell>
          <cell r="O569" t="str">
            <v>외주가공</v>
          </cell>
          <cell r="AC569">
            <v>56.821999999999996</v>
          </cell>
          <cell r="AF569">
            <v>5.508</v>
          </cell>
          <cell r="AG569">
            <v>62.33</v>
          </cell>
          <cell r="AH569">
            <v>67.3</v>
          </cell>
          <cell r="AO569">
            <v>96</v>
          </cell>
          <cell r="AP569">
            <v>0.35072916666666665</v>
          </cell>
        </row>
        <row r="570">
          <cell r="C570">
            <v>13866</v>
          </cell>
          <cell r="D570">
            <v>8809759238670</v>
          </cell>
          <cell r="E570" t="str">
            <v>Acc'y</v>
          </cell>
          <cell r="F570" t="str">
            <v>Home</v>
          </cell>
          <cell r="G570" t="str">
            <v>KR</v>
          </cell>
          <cell r="H570" t="str">
            <v>All</v>
          </cell>
          <cell r="I570" t="str">
            <v>S23</v>
          </cell>
          <cell r="J570" t="str">
            <v>A&amp;F</v>
          </cell>
          <cell r="K570" t="str">
            <v>O</v>
          </cell>
          <cell r="L570" t="str">
            <v>Cafe Table Home WideTop</v>
          </cell>
          <cell r="M570" t="str">
            <v>Classic Walnut</v>
          </cell>
          <cell r="N570" t="str">
            <v>x</v>
          </cell>
          <cell r="O570" t="str">
            <v>외주가공</v>
          </cell>
          <cell r="AC570">
            <v>56.821999999999996</v>
          </cell>
          <cell r="AF570">
            <v>5.508</v>
          </cell>
          <cell r="AG570">
            <v>62.33</v>
          </cell>
          <cell r="AH570">
            <v>67.3</v>
          </cell>
          <cell r="AO570">
            <v>96</v>
          </cell>
          <cell r="AP570">
            <v>0.35072916666666665</v>
          </cell>
        </row>
        <row r="571">
          <cell r="C571">
            <v>13891</v>
          </cell>
          <cell r="D571">
            <v>8809837842492</v>
          </cell>
          <cell r="E571" t="str">
            <v>Acc'y</v>
          </cell>
          <cell r="F571" t="str">
            <v>Home</v>
          </cell>
          <cell r="G571" t="str">
            <v>KR</v>
          </cell>
          <cell r="H571" t="str">
            <v>All</v>
          </cell>
          <cell r="I571" t="str">
            <v>S23</v>
          </cell>
          <cell r="J571" t="str">
            <v>A&amp;F</v>
          </cell>
          <cell r="K571" t="str">
            <v>O</v>
          </cell>
          <cell r="L571" t="str">
            <v>Cafe Table Wide Top</v>
          </cell>
          <cell r="M571" t="str">
            <v>Black</v>
          </cell>
          <cell r="N571" t="str">
            <v>x</v>
          </cell>
          <cell r="O571" t="str">
            <v>외주가공</v>
          </cell>
          <cell r="AC571">
            <v>49.821999999999996</v>
          </cell>
          <cell r="AF571">
            <v>5.508</v>
          </cell>
          <cell r="AG571">
            <v>55.33</v>
          </cell>
          <cell r="AH571">
            <v>59.8</v>
          </cell>
          <cell r="AO571">
            <v>85</v>
          </cell>
          <cell r="AP571">
            <v>0.34905882352941175</v>
          </cell>
        </row>
        <row r="572">
          <cell r="C572">
            <v>13892</v>
          </cell>
          <cell r="D572">
            <v>8809837842508</v>
          </cell>
          <cell r="E572" t="str">
            <v>Acc'y</v>
          </cell>
          <cell r="F572" t="str">
            <v>Home</v>
          </cell>
          <cell r="G572" t="str">
            <v>KR</v>
          </cell>
          <cell r="H572" t="str">
            <v>All</v>
          </cell>
          <cell r="I572" t="str">
            <v>S23</v>
          </cell>
          <cell r="J572" t="str">
            <v>A&amp;F</v>
          </cell>
          <cell r="K572" t="str">
            <v>O</v>
          </cell>
          <cell r="L572" t="str">
            <v>Cafe Table Wide Top</v>
          </cell>
          <cell r="M572" t="str">
            <v>Coyote Tan</v>
          </cell>
          <cell r="N572" t="str">
            <v>x</v>
          </cell>
          <cell r="O572" t="str">
            <v>외주가공</v>
          </cell>
          <cell r="AC572">
            <v>49.821999999999996</v>
          </cell>
          <cell r="AF572">
            <v>5.508</v>
          </cell>
          <cell r="AG572">
            <v>55.33</v>
          </cell>
          <cell r="AH572">
            <v>59.8</v>
          </cell>
          <cell r="AO572">
            <v>85</v>
          </cell>
          <cell r="AP572">
            <v>0.34905882352941175</v>
          </cell>
        </row>
        <row r="573">
          <cell r="C573">
            <v>15020</v>
          </cell>
          <cell r="D573">
            <v>8809837843130</v>
          </cell>
          <cell r="I573" t="str">
            <v>S23</v>
          </cell>
          <cell r="J573" t="str">
            <v>All</v>
          </cell>
          <cell r="K573" t="str">
            <v>O</v>
          </cell>
          <cell r="L573" t="str">
            <v>High Cot One Home</v>
          </cell>
          <cell r="M573" t="str">
            <v>Black</v>
          </cell>
          <cell r="N573" t="str">
            <v>F10 Black</v>
          </cell>
          <cell r="O573" t="str">
            <v>AT</v>
          </cell>
          <cell r="P573">
            <v>18.082999999999998</v>
          </cell>
          <cell r="Q573">
            <v>0</v>
          </cell>
          <cell r="R573">
            <v>0.96200000000000008</v>
          </cell>
          <cell r="S573">
            <v>19.044999999999998</v>
          </cell>
          <cell r="T573">
            <v>20.6</v>
          </cell>
          <cell r="U573">
            <v>20.6</v>
          </cell>
          <cell r="V573">
            <v>20.024999999999999</v>
          </cell>
          <cell r="W573">
            <v>0</v>
          </cell>
          <cell r="Y573">
            <v>0.96200000000000008</v>
          </cell>
          <cell r="Z573">
            <v>20.986999999999998</v>
          </cell>
          <cell r="AA573">
            <v>22.7</v>
          </cell>
          <cell r="AB573">
            <v>0.10194174757281549</v>
          </cell>
          <cell r="AC573">
            <v>26.930399999999999</v>
          </cell>
          <cell r="AD573">
            <v>101.44</v>
          </cell>
          <cell r="AF573">
            <v>0.432</v>
          </cell>
          <cell r="AG573">
            <v>128.80239999999998</v>
          </cell>
          <cell r="AH573">
            <v>139.1</v>
          </cell>
          <cell r="AJ573">
            <v>35.6</v>
          </cell>
          <cell r="AK573">
            <v>0.41047752808988769</v>
          </cell>
          <cell r="AL573">
            <v>33</v>
          </cell>
          <cell r="AM573">
            <v>0.42287878787878797</v>
          </cell>
          <cell r="AN573">
            <v>7.3033707865168607E-2</v>
          </cell>
          <cell r="AO573">
            <v>199</v>
          </cell>
          <cell r="AP573">
            <v>0.35275175879396992</v>
          </cell>
        </row>
        <row r="574">
          <cell r="C574">
            <v>15021</v>
          </cell>
          <cell r="D574">
            <v>8809837843147</v>
          </cell>
          <cell r="I574" t="str">
            <v>S23</v>
          </cell>
          <cell r="J574" t="str">
            <v>All</v>
          </cell>
          <cell r="K574" t="str">
            <v>O</v>
          </cell>
          <cell r="L574" t="str">
            <v>High Cot One Home</v>
          </cell>
          <cell r="M574" t="str">
            <v>Pelican</v>
          </cell>
          <cell r="N574" t="str">
            <v>F10 Black</v>
          </cell>
          <cell r="O574" t="str">
            <v>AT</v>
          </cell>
          <cell r="P574">
            <v>18.082999999999998</v>
          </cell>
          <cell r="Q574">
            <v>0</v>
          </cell>
          <cell r="R574">
            <v>0.96200000000000008</v>
          </cell>
          <cell r="S574">
            <v>19.044999999999998</v>
          </cell>
          <cell r="T574">
            <v>20.6</v>
          </cell>
          <cell r="U574">
            <v>20.6</v>
          </cell>
          <cell r="V574">
            <v>20.024999999999999</v>
          </cell>
          <cell r="W574">
            <v>0</v>
          </cell>
          <cell r="Y574">
            <v>0.96200000000000008</v>
          </cell>
          <cell r="Z574">
            <v>20.986999999999998</v>
          </cell>
          <cell r="AA574">
            <v>22.7</v>
          </cell>
          <cell r="AB574">
            <v>0.10194174757281549</v>
          </cell>
          <cell r="AC574">
            <v>26.812800000000003</v>
          </cell>
          <cell r="AD574">
            <v>101.44</v>
          </cell>
          <cell r="AF574">
            <v>0.432</v>
          </cell>
          <cell r="AG574">
            <v>128.6848</v>
          </cell>
          <cell r="AH574">
            <v>139</v>
          </cell>
          <cell r="AJ574">
            <v>35.6</v>
          </cell>
          <cell r="AK574">
            <v>0.41047752808988769</v>
          </cell>
          <cell r="AL574">
            <v>33</v>
          </cell>
          <cell r="AM574">
            <v>0.42287878787878797</v>
          </cell>
          <cell r="AN574">
            <v>7.3033707865168607E-2</v>
          </cell>
          <cell r="AO574">
            <v>199</v>
          </cell>
          <cell r="AP574">
            <v>0.3533427135678392</v>
          </cell>
        </row>
        <row r="575">
          <cell r="C575">
            <v>15022</v>
          </cell>
          <cell r="D575">
            <v>8809837843154</v>
          </cell>
          <cell r="I575" t="str">
            <v>S23</v>
          </cell>
          <cell r="J575" t="str">
            <v>All</v>
          </cell>
          <cell r="K575" t="str">
            <v>O</v>
          </cell>
          <cell r="L575" t="str">
            <v>High Cot One Home</v>
          </cell>
          <cell r="M575" t="str">
            <v>Gravel</v>
          </cell>
          <cell r="N575" t="str">
            <v>F10 Black</v>
          </cell>
          <cell r="O575" t="str">
            <v>AT</v>
          </cell>
          <cell r="P575">
            <v>18.082999999999998</v>
          </cell>
          <cell r="Q575">
            <v>0</v>
          </cell>
          <cell r="R575">
            <v>0.96200000000000008</v>
          </cell>
          <cell r="S575">
            <v>19.044999999999998</v>
          </cell>
          <cell r="T575">
            <v>20.6</v>
          </cell>
          <cell r="U575">
            <v>20.6</v>
          </cell>
          <cell r="V575">
            <v>20.024999999999999</v>
          </cell>
          <cell r="W575">
            <v>0</v>
          </cell>
          <cell r="Y575">
            <v>0.96200000000000008</v>
          </cell>
          <cell r="Z575">
            <v>20.986999999999998</v>
          </cell>
          <cell r="AA575">
            <v>22.7</v>
          </cell>
          <cell r="AB575">
            <v>0.10194174757281549</v>
          </cell>
          <cell r="AC575">
            <v>26.930399999999999</v>
          </cell>
          <cell r="AD575">
            <v>101.44</v>
          </cell>
          <cell r="AF575">
            <v>0.432</v>
          </cell>
          <cell r="AG575">
            <v>128.80239999999998</v>
          </cell>
          <cell r="AH575">
            <v>139.1</v>
          </cell>
          <cell r="AJ575">
            <v>35.6</v>
          </cell>
          <cell r="AK575">
            <v>0.41047752808988769</v>
          </cell>
          <cell r="AL575">
            <v>33</v>
          </cell>
          <cell r="AM575">
            <v>0.42287878787878797</v>
          </cell>
          <cell r="AN575">
            <v>7.3033707865168607E-2</v>
          </cell>
          <cell r="AO575">
            <v>199</v>
          </cell>
          <cell r="AP575">
            <v>0.35275175879396992</v>
          </cell>
        </row>
        <row r="576">
          <cell r="C576">
            <v>15023</v>
          </cell>
          <cell r="D576">
            <v>8809837843161</v>
          </cell>
          <cell r="I576" t="str">
            <v>S23</v>
          </cell>
          <cell r="J576" t="str">
            <v>All</v>
          </cell>
          <cell r="K576" t="str">
            <v>O</v>
          </cell>
          <cell r="L576" t="str">
            <v>High Cot One Home</v>
          </cell>
          <cell r="M576" t="str">
            <v>Mustard</v>
          </cell>
          <cell r="N576" t="str">
            <v>F10 Black</v>
          </cell>
          <cell r="O576" t="str">
            <v>AT</v>
          </cell>
          <cell r="P576">
            <v>18.082999999999998</v>
          </cell>
          <cell r="Q576">
            <v>0</v>
          </cell>
          <cell r="R576">
            <v>0.96200000000000008</v>
          </cell>
          <cell r="S576">
            <v>19.044999999999998</v>
          </cell>
          <cell r="T576">
            <v>20.6</v>
          </cell>
          <cell r="U576">
            <v>20.6</v>
          </cell>
          <cell r="V576">
            <v>20.024999999999999</v>
          </cell>
          <cell r="W576">
            <v>0</v>
          </cell>
          <cell r="Y576">
            <v>0.96200000000000008</v>
          </cell>
          <cell r="Z576">
            <v>20.986999999999998</v>
          </cell>
          <cell r="AA576">
            <v>22.7</v>
          </cell>
          <cell r="AB576">
            <v>0.10194174757281549</v>
          </cell>
          <cell r="AC576">
            <v>26.930399999999999</v>
          </cell>
          <cell r="AD576">
            <v>101.44</v>
          </cell>
          <cell r="AF576">
            <v>0.432</v>
          </cell>
          <cell r="AG576">
            <v>128.80239999999998</v>
          </cell>
          <cell r="AH576">
            <v>139.1</v>
          </cell>
          <cell r="AJ576">
            <v>35.6</v>
          </cell>
          <cell r="AK576">
            <v>0.41047752808988769</v>
          </cell>
          <cell r="AL576">
            <v>33</v>
          </cell>
          <cell r="AM576">
            <v>0.42287878787878797</v>
          </cell>
          <cell r="AN576">
            <v>7.3033707865168607E-2</v>
          </cell>
          <cell r="AO576">
            <v>199</v>
          </cell>
          <cell r="AP576">
            <v>0.35275175879396992</v>
          </cell>
        </row>
        <row r="577">
          <cell r="C577">
            <v>31241</v>
          </cell>
          <cell r="D577">
            <v>8809272091134</v>
          </cell>
          <cell r="E577" t="str">
            <v>Acc'y</v>
          </cell>
          <cell r="F577" t="str">
            <v>Home</v>
          </cell>
          <cell r="G577" t="str">
            <v>KR</v>
          </cell>
          <cell r="H577" t="str">
            <v>All</v>
          </cell>
          <cell r="I577" t="str">
            <v>S22</v>
          </cell>
          <cell r="J577" t="str">
            <v>A&amp;F</v>
          </cell>
          <cell r="K577" t="str">
            <v>O</v>
          </cell>
          <cell r="L577" t="str">
            <v>Solid Top</v>
          </cell>
          <cell r="M577" t="str">
            <v>Walnut</v>
          </cell>
          <cell r="N577" t="str">
            <v>x</v>
          </cell>
          <cell r="O577" t="str">
            <v>외주가공</v>
          </cell>
          <cell r="P577">
            <v>18.082999999999998</v>
          </cell>
          <cell r="Q577">
            <v>0</v>
          </cell>
          <cell r="R577">
            <v>0.96200000000000008</v>
          </cell>
          <cell r="S577">
            <v>19.044999999999998</v>
          </cell>
          <cell r="T577">
            <v>20.6</v>
          </cell>
          <cell r="U577">
            <v>20.6</v>
          </cell>
          <cell r="V577">
            <v>20.024999999999999</v>
          </cell>
          <cell r="W577">
            <v>0</v>
          </cell>
          <cell r="Y577">
            <v>0.96200000000000008</v>
          </cell>
          <cell r="Z577">
            <v>20.986999999999998</v>
          </cell>
          <cell r="AA577">
            <v>22.7</v>
          </cell>
          <cell r="AB577">
            <v>0.10194174757281549</v>
          </cell>
          <cell r="AC577">
            <v>22.631999999999998</v>
          </cell>
          <cell r="AF577">
            <v>1.1168</v>
          </cell>
          <cell r="AG577">
            <v>23.748799999999999</v>
          </cell>
          <cell r="AH577">
            <v>25.6</v>
          </cell>
          <cell r="AI577">
            <v>0.12775330396475781</v>
          </cell>
          <cell r="AJ577">
            <v>35.6</v>
          </cell>
          <cell r="AK577">
            <v>0.41047752808988769</v>
          </cell>
          <cell r="AL577">
            <v>33</v>
          </cell>
          <cell r="AM577">
            <v>0.42287878787878797</v>
          </cell>
          <cell r="AN577">
            <v>7.3033707865168607E-2</v>
          </cell>
          <cell r="AO577">
            <v>36.5</v>
          </cell>
          <cell r="AP577">
            <v>0.34934794520547952</v>
          </cell>
          <cell r="AQ577">
            <v>35.6</v>
          </cell>
          <cell r="AR577">
            <v>0.41047752808988769</v>
          </cell>
          <cell r="AS577">
            <v>2.4657534246575352E-2</v>
          </cell>
        </row>
        <row r="578">
          <cell r="C578">
            <v>31387</v>
          </cell>
          <cell r="D578">
            <v>8809272091004</v>
          </cell>
          <cell r="E578" t="str">
            <v>Acc'y</v>
          </cell>
          <cell r="F578" t="str">
            <v>Home</v>
          </cell>
          <cell r="G578" t="str">
            <v>KR</v>
          </cell>
          <cell r="H578" t="str">
            <v>All</v>
          </cell>
          <cell r="I578" t="str">
            <v>S22</v>
          </cell>
          <cell r="J578" t="str">
            <v>A&amp;F</v>
          </cell>
          <cell r="K578" t="str">
            <v>O</v>
          </cell>
          <cell r="L578" t="str">
            <v>Solid Top</v>
          </cell>
          <cell r="M578" t="str">
            <v>Classic Walnut</v>
          </cell>
          <cell r="N578" t="str">
            <v>x</v>
          </cell>
          <cell r="O578" t="str">
            <v>외주가공</v>
          </cell>
          <cell r="P578">
            <v>18.082999999999998</v>
          </cell>
          <cell r="Q578">
            <v>0</v>
          </cell>
          <cell r="R578">
            <v>0.96200000000000008</v>
          </cell>
          <cell r="S578">
            <v>19.044999999999998</v>
          </cell>
          <cell r="T578">
            <v>20.6</v>
          </cell>
          <cell r="U578">
            <v>20.6</v>
          </cell>
          <cell r="V578">
            <v>20.024999999999999</v>
          </cell>
          <cell r="W578">
            <v>0</v>
          </cell>
          <cell r="Y578">
            <v>0.96200000000000008</v>
          </cell>
          <cell r="Z578">
            <v>20.986999999999998</v>
          </cell>
          <cell r="AA578">
            <v>22.7</v>
          </cell>
          <cell r="AB578">
            <v>0.10194174757281549</v>
          </cell>
          <cell r="AC578">
            <v>22.631999999999998</v>
          </cell>
          <cell r="AF578">
            <v>1.1168</v>
          </cell>
          <cell r="AG578">
            <v>23.748799999999999</v>
          </cell>
          <cell r="AH578">
            <v>25.6</v>
          </cell>
          <cell r="AI578">
            <v>0.12775330396475781</v>
          </cell>
          <cell r="AJ578">
            <v>35.6</v>
          </cell>
          <cell r="AK578">
            <v>0.41047752808988769</v>
          </cell>
          <cell r="AL578">
            <v>33</v>
          </cell>
          <cell r="AM578">
            <v>0.42287878787878797</v>
          </cell>
          <cell r="AN578">
            <v>7.3033707865168607E-2</v>
          </cell>
          <cell r="AO578">
            <v>36.5</v>
          </cell>
          <cell r="AP578">
            <v>0.34934794520547952</v>
          </cell>
          <cell r="AQ578">
            <v>35.6</v>
          </cell>
          <cell r="AR578">
            <v>0.41047752808988769</v>
          </cell>
          <cell r="AS578">
            <v>2.4657534246575352E-2</v>
          </cell>
        </row>
        <row r="579">
          <cell r="C579">
            <v>31455</v>
          </cell>
          <cell r="D579">
            <v>8809272094272</v>
          </cell>
          <cell r="E579" t="str">
            <v>Acc'y</v>
          </cell>
          <cell r="F579" t="str">
            <v>Home</v>
          </cell>
          <cell r="G579" t="str">
            <v>KR</v>
          </cell>
          <cell r="H579" t="str">
            <v>All</v>
          </cell>
          <cell r="I579" t="str">
            <v>S22</v>
          </cell>
          <cell r="J579" t="str">
            <v>A&amp;F</v>
          </cell>
          <cell r="K579" t="str">
            <v>O</v>
          </cell>
          <cell r="L579" t="str">
            <v>Oval Top</v>
          </cell>
          <cell r="M579" t="str">
            <v>Walnut</v>
          </cell>
          <cell r="N579" t="str">
            <v>x</v>
          </cell>
          <cell r="O579" t="str">
            <v>외주가공</v>
          </cell>
          <cell r="P579">
            <v>31.667000000000002</v>
          </cell>
          <cell r="Q579">
            <v>0</v>
          </cell>
          <cell r="R579">
            <v>1.3879999999999999</v>
          </cell>
          <cell r="S579">
            <v>33.055</v>
          </cell>
          <cell r="T579">
            <v>35.700000000000003</v>
          </cell>
          <cell r="U579">
            <v>35.700000000000003</v>
          </cell>
          <cell r="V579">
            <v>33.15</v>
          </cell>
          <cell r="W579">
            <v>0</v>
          </cell>
          <cell r="Y579">
            <v>1.3879999999999999</v>
          </cell>
          <cell r="Z579">
            <v>34.537999999999997</v>
          </cell>
          <cell r="AA579">
            <v>37.299999999999997</v>
          </cell>
          <cell r="AB579">
            <v>4.4817927170868188E-2</v>
          </cell>
          <cell r="AC579">
            <v>38.561999999999998</v>
          </cell>
          <cell r="AF579">
            <v>1.9198999999999999</v>
          </cell>
          <cell r="AG579">
            <v>40.481899999999996</v>
          </cell>
          <cell r="AH579">
            <v>43.7</v>
          </cell>
          <cell r="AI579">
            <v>0.17158176943699743</v>
          </cell>
          <cell r="AJ579">
            <v>58.5</v>
          </cell>
          <cell r="AK579">
            <v>0.40960683760683769</v>
          </cell>
          <cell r="AL579">
            <v>56</v>
          </cell>
          <cell r="AM579">
            <v>0.40973214285714288</v>
          </cell>
          <cell r="AN579">
            <v>4.2735042735042694E-2</v>
          </cell>
          <cell r="AO579">
            <v>62</v>
          </cell>
          <cell r="AP579">
            <v>0.34706612903225809</v>
          </cell>
          <cell r="AQ579">
            <v>58.5</v>
          </cell>
          <cell r="AR579">
            <v>0.40960683760683769</v>
          </cell>
          <cell r="AS579">
            <v>5.6451612903225756E-2</v>
          </cell>
        </row>
        <row r="580">
          <cell r="C580">
            <v>31457</v>
          </cell>
          <cell r="D580">
            <v>8809272094289</v>
          </cell>
          <cell r="E580" t="str">
            <v>Acc'y</v>
          </cell>
          <cell r="F580" t="str">
            <v>Home</v>
          </cell>
          <cell r="G580" t="str">
            <v>KR</v>
          </cell>
          <cell r="H580" t="str">
            <v>All</v>
          </cell>
          <cell r="I580" t="str">
            <v>S22</v>
          </cell>
          <cell r="J580" t="str">
            <v>A&amp;F</v>
          </cell>
          <cell r="K580" t="str">
            <v>O</v>
          </cell>
          <cell r="L580" t="str">
            <v>Oval Top</v>
          </cell>
          <cell r="M580" t="str">
            <v>Classic Walnut</v>
          </cell>
          <cell r="N580" t="str">
            <v>x</v>
          </cell>
          <cell r="O580" t="str">
            <v>외주가공</v>
          </cell>
          <cell r="P580">
            <v>31.667000000000002</v>
          </cell>
          <cell r="Q580">
            <v>0</v>
          </cell>
          <cell r="R580">
            <v>1.3879999999999999</v>
          </cell>
          <cell r="S580">
            <v>33.055</v>
          </cell>
          <cell r="T580">
            <v>35.700000000000003</v>
          </cell>
          <cell r="U580">
            <v>35.700000000000003</v>
          </cell>
          <cell r="V580">
            <v>33.15</v>
          </cell>
          <cell r="W580">
            <v>0</v>
          </cell>
          <cell r="Y580">
            <v>1.3879999999999999</v>
          </cell>
          <cell r="Z580">
            <v>34.537999999999997</v>
          </cell>
          <cell r="AA580">
            <v>37.299999999999997</v>
          </cell>
          <cell r="AB580">
            <v>4.4817927170868188E-2</v>
          </cell>
          <cell r="AC580">
            <v>38.561999999999998</v>
          </cell>
          <cell r="AF580">
            <v>1.9198999999999999</v>
          </cell>
          <cell r="AG580">
            <v>40.481899999999996</v>
          </cell>
          <cell r="AH580">
            <v>43.7</v>
          </cell>
          <cell r="AI580">
            <v>0.17158176943699743</v>
          </cell>
          <cell r="AJ580">
            <v>58.5</v>
          </cell>
          <cell r="AK580">
            <v>0.40960683760683769</v>
          </cell>
          <cell r="AL580">
            <v>56</v>
          </cell>
          <cell r="AM580">
            <v>0.40973214285714288</v>
          </cell>
          <cell r="AN580">
            <v>4.2735042735042694E-2</v>
          </cell>
          <cell r="AO580">
            <v>62</v>
          </cell>
          <cell r="AP580">
            <v>0.34706612903225809</v>
          </cell>
          <cell r="AQ580">
            <v>58.5</v>
          </cell>
          <cell r="AR580">
            <v>0.40960683760683769</v>
          </cell>
          <cell r="AS580">
            <v>5.6451612903225756E-2</v>
          </cell>
        </row>
        <row r="581">
          <cell r="C581">
            <v>13874</v>
          </cell>
          <cell r="D581">
            <v>8809837840481</v>
          </cell>
          <cell r="E581" t="str">
            <v>Table</v>
          </cell>
          <cell r="F581" t="str">
            <v>Outdoor</v>
          </cell>
          <cell r="G581" t="str">
            <v>VN</v>
          </cell>
          <cell r="H581" t="str">
            <v>All</v>
          </cell>
          <cell r="I581" t="str">
            <v>S23 ADD</v>
          </cell>
          <cell r="J581" t="str">
            <v>All</v>
          </cell>
          <cell r="K581" t="str">
            <v>O</v>
          </cell>
          <cell r="L581" t="str">
            <v>Table Four</v>
          </cell>
          <cell r="M581" t="str">
            <v>Black</v>
          </cell>
          <cell r="N581" t="str">
            <v>F14 Cyan Blue</v>
          </cell>
          <cell r="O581" t="str">
            <v>AT</v>
          </cell>
          <cell r="AG581">
            <v>0</v>
          </cell>
          <cell r="AH581">
            <v>0</v>
          </cell>
          <cell r="AP581" t="e">
            <v>#DIV/0!</v>
          </cell>
        </row>
        <row r="582">
          <cell r="C582">
            <v>13875</v>
          </cell>
          <cell r="D582">
            <v>8809837840498</v>
          </cell>
          <cell r="E582" t="str">
            <v>Table</v>
          </cell>
          <cell r="F582" t="str">
            <v>Outdoor</v>
          </cell>
          <cell r="G582" t="str">
            <v>VN</v>
          </cell>
          <cell r="H582" t="str">
            <v>All</v>
          </cell>
          <cell r="I582" t="str">
            <v>S23 ADD</v>
          </cell>
          <cell r="J582" t="str">
            <v>All</v>
          </cell>
          <cell r="K582" t="str">
            <v>O</v>
          </cell>
          <cell r="L582" t="str">
            <v>Table Four</v>
          </cell>
          <cell r="M582" t="str">
            <v>Coyote Tan</v>
          </cell>
          <cell r="N582" t="str">
            <v>F10 Black</v>
          </cell>
          <cell r="O582" t="str">
            <v>AT</v>
          </cell>
          <cell r="AG582">
            <v>0</v>
          </cell>
          <cell r="AH582">
            <v>0</v>
          </cell>
          <cell r="AP582" t="e">
            <v>#DIV/0!</v>
          </cell>
        </row>
        <row r="583">
          <cell r="C583">
            <v>13876</v>
          </cell>
          <cell r="D583">
            <v>8809837840504</v>
          </cell>
          <cell r="E583" t="str">
            <v>Table</v>
          </cell>
          <cell r="F583" t="str">
            <v>Tactical</v>
          </cell>
          <cell r="G583" t="str">
            <v>VN</v>
          </cell>
          <cell r="H583" t="str">
            <v>All</v>
          </cell>
          <cell r="I583" t="str">
            <v>S23 ADD</v>
          </cell>
          <cell r="J583" t="str">
            <v>All</v>
          </cell>
          <cell r="K583" t="str">
            <v>O</v>
          </cell>
          <cell r="L583" t="str">
            <v>Tac. Field Table Four</v>
          </cell>
          <cell r="M583" t="str">
            <v>Black</v>
          </cell>
          <cell r="N583" t="str">
            <v>F10 Black</v>
          </cell>
          <cell r="O583" t="str">
            <v>AT</v>
          </cell>
          <cell r="AG583">
            <v>0</v>
          </cell>
          <cell r="AH583">
            <v>0</v>
          </cell>
          <cell r="AP583" t="e">
            <v>#DIV/0!</v>
          </cell>
        </row>
        <row r="584">
          <cell r="C584">
            <v>13877</v>
          </cell>
          <cell r="D584">
            <v>8809837840511</v>
          </cell>
          <cell r="E584" t="str">
            <v>Table</v>
          </cell>
          <cell r="F584" t="str">
            <v>Tactical</v>
          </cell>
          <cell r="G584" t="str">
            <v>VN</v>
          </cell>
          <cell r="H584" t="str">
            <v>All</v>
          </cell>
          <cell r="I584" t="str">
            <v>S23 ADD</v>
          </cell>
          <cell r="J584" t="str">
            <v>All</v>
          </cell>
          <cell r="K584" t="str">
            <v>O</v>
          </cell>
          <cell r="L584" t="str">
            <v>Tac. Field Table Four</v>
          </cell>
          <cell r="M584" t="str">
            <v>Coyote Tan</v>
          </cell>
          <cell r="N584" t="str">
            <v>F10 Black</v>
          </cell>
          <cell r="O584" t="str">
            <v>AT</v>
          </cell>
          <cell r="AG584">
            <v>0</v>
          </cell>
          <cell r="AH584">
            <v>0</v>
          </cell>
          <cell r="AP584" t="e">
            <v>#DIV/0!</v>
          </cell>
        </row>
        <row r="585">
          <cell r="C585">
            <v>13878</v>
          </cell>
          <cell r="D585">
            <v>8809837840528</v>
          </cell>
          <cell r="E585" t="str">
            <v>Table</v>
          </cell>
          <cell r="F585" t="str">
            <v>Tactical</v>
          </cell>
          <cell r="G585" t="str">
            <v>VN</v>
          </cell>
          <cell r="H585" t="str">
            <v>All</v>
          </cell>
          <cell r="I585" t="str">
            <v>S23 ADD</v>
          </cell>
          <cell r="J585" t="str">
            <v>All</v>
          </cell>
          <cell r="K585" t="str">
            <v>O</v>
          </cell>
          <cell r="L585" t="str">
            <v>Tac. Field Table Four</v>
          </cell>
          <cell r="M585" t="str">
            <v>Military Olive</v>
          </cell>
          <cell r="N585" t="str">
            <v>F10 Black</v>
          </cell>
          <cell r="O585" t="str">
            <v>AT</v>
          </cell>
          <cell r="AG585">
            <v>0</v>
          </cell>
          <cell r="AH585">
            <v>0</v>
          </cell>
          <cell r="AP585" t="e">
            <v>#DIV/0!</v>
          </cell>
        </row>
        <row r="586">
          <cell r="C586">
            <v>13879</v>
          </cell>
          <cell r="D586">
            <v>8809837840535</v>
          </cell>
          <cell r="E586" t="str">
            <v>Table</v>
          </cell>
          <cell r="F586" t="str">
            <v>Tactical</v>
          </cell>
          <cell r="G586" t="str">
            <v>VN</v>
          </cell>
          <cell r="H586" t="str">
            <v>All</v>
          </cell>
          <cell r="I586" t="str">
            <v>S23 ADD</v>
          </cell>
          <cell r="J586" t="str">
            <v>All</v>
          </cell>
          <cell r="K586" t="str">
            <v>O</v>
          </cell>
          <cell r="L586" t="str">
            <v>Tac. Field Table Four</v>
          </cell>
          <cell r="M586" t="str">
            <v>Multicam</v>
          </cell>
          <cell r="N586" t="str">
            <v>F10 Black</v>
          </cell>
          <cell r="O586" t="str">
            <v>AT</v>
          </cell>
          <cell r="AG586">
            <v>0</v>
          </cell>
          <cell r="AH586">
            <v>0</v>
          </cell>
          <cell r="AP586" t="e">
            <v>#DIV/0!</v>
          </cell>
        </row>
        <row r="587">
          <cell r="C587">
            <v>13884</v>
          </cell>
          <cell r="D587">
            <v>8809837840580</v>
          </cell>
          <cell r="E587" t="str">
            <v>Table</v>
          </cell>
          <cell r="F587" t="str">
            <v>Home</v>
          </cell>
          <cell r="G587" t="str">
            <v>VN</v>
          </cell>
          <cell r="H587" t="str">
            <v>All</v>
          </cell>
          <cell r="I587" t="str">
            <v>S23 ADD</v>
          </cell>
          <cell r="J587" t="str">
            <v>All</v>
          </cell>
          <cell r="K587" t="str">
            <v>O</v>
          </cell>
          <cell r="L587" t="str">
            <v>Table Four Home</v>
          </cell>
          <cell r="M587" t="str">
            <v>Black</v>
          </cell>
          <cell r="N587" t="str">
            <v>F10 Black</v>
          </cell>
          <cell r="O587" t="str">
            <v>AT</v>
          </cell>
          <cell r="AG587">
            <v>0</v>
          </cell>
          <cell r="AH587">
            <v>0</v>
          </cell>
          <cell r="AP587" t="e">
            <v>#DIV/0!</v>
          </cell>
        </row>
        <row r="588">
          <cell r="C588">
            <v>13885</v>
          </cell>
          <cell r="D588">
            <v>8809837840597</v>
          </cell>
          <cell r="E588" t="str">
            <v>Table</v>
          </cell>
          <cell r="F588" t="str">
            <v>Home</v>
          </cell>
          <cell r="G588" t="str">
            <v>VN</v>
          </cell>
          <cell r="H588" t="str">
            <v>All</v>
          </cell>
          <cell r="I588" t="str">
            <v>S23 ADD</v>
          </cell>
          <cell r="J588" t="str">
            <v>All</v>
          </cell>
          <cell r="K588" t="str">
            <v>O</v>
          </cell>
          <cell r="L588" t="str">
            <v>Table Four Home</v>
          </cell>
          <cell r="M588" t="str">
            <v>Pelican</v>
          </cell>
          <cell r="N588" t="str">
            <v>F10 Black</v>
          </cell>
          <cell r="O588" t="str">
            <v>AT</v>
          </cell>
          <cell r="AG588">
            <v>0</v>
          </cell>
          <cell r="AH588">
            <v>0</v>
          </cell>
          <cell r="AP588" t="e">
            <v>#DIV/0!</v>
          </cell>
        </row>
        <row r="589">
          <cell r="C589">
            <v>13886</v>
          </cell>
          <cell r="D589">
            <v>8809837840603</v>
          </cell>
          <cell r="E589" t="str">
            <v>Table</v>
          </cell>
          <cell r="F589" t="str">
            <v>Home</v>
          </cell>
          <cell r="G589" t="str">
            <v>VN</v>
          </cell>
          <cell r="H589" t="str">
            <v>All</v>
          </cell>
          <cell r="I589" t="str">
            <v>S23 ADD</v>
          </cell>
          <cell r="J589" t="str">
            <v>All</v>
          </cell>
          <cell r="K589" t="str">
            <v>O</v>
          </cell>
          <cell r="L589" t="str">
            <v>Table Four Home</v>
          </cell>
          <cell r="M589" t="str">
            <v>Gravel</v>
          </cell>
          <cell r="N589" t="str">
            <v>F10 Black</v>
          </cell>
          <cell r="O589" t="str">
            <v>AT</v>
          </cell>
          <cell r="AG589">
            <v>0</v>
          </cell>
          <cell r="AH589">
            <v>0</v>
          </cell>
          <cell r="AP589" t="e">
            <v>#DIV/0!</v>
          </cell>
        </row>
        <row r="590">
          <cell r="C590">
            <v>13887</v>
          </cell>
          <cell r="D590">
            <v>8809837840610</v>
          </cell>
          <cell r="E590" t="str">
            <v>Table</v>
          </cell>
          <cell r="F590" t="str">
            <v>Home</v>
          </cell>
          <cell r="G590" t="str">
            <v>VN</v>
          </cell>
          <cell r="H590" t="str">
            <v>All</v>
          </cell>
          <cell r="I590" t="str">
            <v>S23 ADD</v>
          </cell>
          <cell r="J590" t="str">
            <v>All</v>
          </cell>
          <cell r="K590" t="str">
            <v>O</v>
          </cell>
          <cell r="L590" t="str">
            <v>Table Four Home</v>
          </cell>
          <cell r="M590" t="str">
            <v>Mustard</v>
          </cell>
          <cell r="N590" t="str">
            <v>F10 Black</v>
          </cell>
          <cell r="O590" t="str">
            <v>AT</v>
          </cell>
          <cell r="AG590">
            <v>0</v>
          </cell>
          <cell r="AH590">
            <v>0</v>
          </cell>
          <cell r="AP590" t="e">
            <v>#DIV/0!</v>
          </cell>
        </row>
        <row r="591">
          <cell r="C591">
            <v>12845</v>
          </cell>
          <cell r="D591">
            <v>8809837843079</v>
          </cell>
          <cell r="E591" t="str">
            <v>Acc'y</v>
          </cell>
          <cell r="F591" t="str">
            <v>Common</v>
          </cell>
          <cell r="G591" t="str">
            <v>CN</v>
          </cell>
          <cell r="H591" t="str">
            <v>All</v>
          </cell>
          <cell r="I591" t="str">
            <v>S23 ADD</v>
          </cell>
          <cell r="J591" t="str">
            <v>All</v>
          </cell>
          <cell r="K591" t="str">
            <v>O</v>
          </cell>
          <cell r="L591" t="str">
            <v>Vibram Ball Feet 45mm [4pcs]</v>
          </cell>
          <cell r="M591" t="str">
            <v>Black Camo</v>
          </cell>
          <cell r="N591" t="str">
            <v>x</v>
          </cell>
          <cell r="O591" t="str">
            <v>외주가공</v>
          </cell>
          <cell r="AC591">
            <v>9.1929999999999996</v>
          </cell>
          <cell r="AF591">
            <v>0.3468</v>
          </cell>
          <cell r="AG591">
            <v>9.5397999999999996</v>
          </cell>
          <cell r="AH591">
            <v>10.3</v>
          </cell>
          <cell r="AO591">
            <v>15</v>
          </cell>
          <cell r="AP591">
            <v>0.36401333333333341</v>
          </cell>
        </row>
        <row r="592">
          <cell r="C592">
            <v>12846</v>
          </cell>
          <cell r="D592">
            <v>8809837843086</v>
          </cell>
          <cell r="E592" t="str">
            <v>Acc'y</v>
          </cell>
          <cell r="F592" t="str">
            <v>Common</v>
          </cell>
          <cell r="G592" t="str">
            <v>CN</v>
          </cell>
          <cell r="H592" t="str">
            <v>All</v>
          </cell>
          <cell r="I592" t="str">
            <v>S23 ADD</v>
          </cell>
          <cell r="J592" t="str">
            <v>All</v>
          </cell>
          <cell r="K592" t="str">
            <v>O</v>
          </cell>
          <cell r="L592" t="str">
            <v>Vibram Ball Feet 55mm [4pcs]</v>
          </cell>
          <cell r="M592" t="str">
            <v>Black Camo</v>
          </cell>
          <cell r="N592" t="str">
            <v>x</v>
          </cell>
          <cell r="O592" t="str">
            <v>외주가공</v>
          </cell>
          <cell r="AC592">
            <v>10.690000000000001</v>
          </cell>
          <cell r="AF592">
            <v>0.35720000000000002</v>
          </cell>
          <cell r="AG592">
            <v>11.047200000000002</v>
          </cell>
          <cell r="AH592">
            <v>11.9</v>
          </cell>
          <cell r="AO592">
            <v>17</v>
          </cell>
          <cell r="AP592">
            <v>0.35016470588235282</v>
          </cell>
        </row>
        <row r="593">
          <cell r="C593">
            <v>12847</v>
          </cell>
          <cell r="D593">
            <v>8809837843093</v>
          </cell>
          <cell r="E593" t="str">
            <v>Acc'y</v>
          </cell>
          <cell r="F593" t="str">
            <v>Common</v>
          </cell>
          <cell r="G593" t="str">
            <v>CN</v>
          </cell>
          <cell r="H593" t="str">
            <v>All</v>
          </cell>
          <cell r="I593" t="str">
            <v>S23 ADD</v>
          </cell>
          <cell r="J593" t="str">
            <v>All</v>
          </cell>
          <cell r="K593" t="str">
            <v>O</v>
          </cell>
          <cell r="L593" t="str">
            <v>Vibram Ball Feet 55mm [4pcs]</v>
          </cell>
          <cell r="M593" t="str">
            <v>Brown Camo</v>
          </cell>
          <cell r="N593" t="str">
            <v>x</v>
          </cell>
          <cell r="O593" t="str">
            <v>외주가공</v>
          </cell>
          <cell r="AC593">
            <v>10.690000000000001</v>
          </cell>
          <cell r="AF593">
            <v>0.35720000000000002</v>
          </cell>
          <cell r="AG593">
            <v>11.047200000000002</v>
          </cell>
          <cell r="AH593">
            <v>11.9</v>
          </cell>
          <cell r="AO593">
            <v>17</v>
          </cell>
          <cell r="AP593">
            <v>0.35016470588235282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rudy Hutton" refreshedDate="44852.408723379631" createdVersion="7" refreshedVersion="8" minRefreshableVersion="3" recordCount="13" xr:uid="{D51C469C-B218-4D3C-A5D3-69FC6F4DD023}">
  <cacheSource type="worksheet">
    <worksheetSource ref="T151:AH164" sheet="CSV1"/>
  </cacheSource>
  <cacheFields count="15">
    <cacheField name="Style" numFmtId="0">
      <sharedItems containsBlank="1" count="9">
        <s v="Origami Tote"/>
        <s v="Classic Duffle"/>
        <s v="Helinox Sling"/>
        <s v="Shoulder Strap &amp; Pouch"/>
        <s v="Daisy Chain"/>
        <s v="Storage Box"/>
        <s v="Slim Storage Box"/>
        <s v="Tall Storage Box"/>
        <m u="1"/>
      </sharedItems>
    </cacheField>
    <cacheField name="." numFmtId="0">
      <sharedItems containsBlank="1"/>
    </cacheField>
    <cacheField name="SKU" numFmtId="1">
      <sharedItems containsSemiMixedTypes="0" containsString="0" containsNumber="1" containsInteger="1" minValue="11451" maxValue="15904"/>
    </cacheField>
    <cacheField name="Color" numFmtId="0">
      <sharedItems/>
    </cacheField>
    <cacheField name="Wholesale 2023" numFmtId="2">
      <sharedItems containsString="0" containsBlank="1" containsNumber="1" minValue="12.4" maxValue="50"/>
    </cacheField>
    <cacheField name="Units" numFmtId="1">
      <sharedItems containsSemiMixedTypes="0" containsString="0" containsNumber="1" containsInteger="1" minValue="0" maxValue="0"/>
    </cacheField>
    <cacheField name="Extended Cost" numFmtId="2">
      <sharedItems containsSemiMixedTypes="0" containsString="0" containsNumber="1" containsInteger="1" minValue="0" maxValue="0"/>
    </cacheField>
    <cacheField name="Units2" numFmtId="1">
      <sharedItems containsSemiMixedTypes="0" containsString="0" containsNumber="1" containsInteger="1" minValue="0" maxValue="0"/>
    </cacheField>
    <cacheField name="Extended Cost2" numFmtId="2">
      <sharedItems containsSemiMixedTypes="0" containsString="0" containsNumber="1" containsInteger="1" minValue="0" maxValue="0"/>
    </cacheField>
    <cacheField name="Units3" numFmtId="1">
      <sharedItems containsSemiMixedTypes="0" containsString="0" containsNumber="1" containsInteger="1" minValue="0" maxValue="0"/>
    </cacheField>
    <cacheField name="Extended Cost3" numFmtId="2">
      <sharedItems containsSemiMixedTypes="0" containsString="0" containsNumber="1" containsInteger="1" minValue="0" maxValue="0"/>
    </cacheField>
    <cacheField name="Units4" numFmtId="1">
      <sharedItems containsSemiMixedTypes="0" containsString="0" containsNumber="1" containsInteger="1" minValue="0" maxValue="0"/>
    </cacheField>
    <cacheField name="Extended Cost4" numFmtId="2">
      <sharedItems containsSemiMixedTypes="0" containsString="0" containsNumber="1" containsInteger="1" minValue="0" maxValue="0"/>
    </cacheField>
    <cacheField name="F Units" numFmtId="1">
      <sharedItems containsSemiMixedTypes="0" containsString="0" containsNumber="1" containsInteger="1" minValue="0" maxValue="0"/>
    </cacheField>
    <cacheField name="F Cost" numFmtId="1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rudy Hutton" refreshedDate="44852.408723495369" createdVersion="7" refreshedVersion="8" minRefreshableVersion="3" recordCount="4" xr:uid="{10ED3D47-8B31-4124-BD27-5282A396DA2F}">
  <cacheSource type="worksheet">
    <worksheetSource ref="T146:AH150" sheet="CSV1"/>
  </cacheSource>
  <cacheFields count="15">
    <cacheField name="Style" numFmtId="0">
      <sharedItems containsBlank="1" count="3">
        <s v="Royal Box"/>
        <s v="Personal Shade"/>
        <m u="1"/>
      </sharedItems>
    </cacheField>
    <cacheField name="." numFmtId="0">
      <sharedItems containsNonDate="0" containsString="0" containsBlank="1"/>
    </cacheField>
    <cacheField name="SKU" numFmtId="1">
      <sharedItems/>
    </cacheField>
    <cacheField name="Color" numFmtId="0">
      <sharedItems/>
    </cacheField>
    <cacheField name="Wholesale 2023" numFmtId="2">
      <sharedItems containsString="0" containsBlank="1" containsNumber="1" minValue="48.6" maxValue="148.4"/>
    </cacheField>
    <cacheField name="Units" numFmtId="1">
      <sharedItems containsSemiMixedTypes="0" containsString="0" containsNumber="1" containsInteger="1" minValue="0" maxValue="0"/>
    </cacheField>
    <cacheField name="Extended Cost" numFmtId="2">
      <sharedItems containsSemiMixedTypes="0" containsString="0" containsNumber="1" containsInteger="1" minValue="0" maxValue="0"/>
    </cacheField>
    <cacheField name="Units2" numFmtId="1">
      <sharedItems containsSemiMixedTypes="0" containsString="0" containsNumber="1" containsInteger="1" minValue="0" maxValue="0"/>
    </cacheField>
    <cacheField name="Extended Cost2" numFmtId="2">
      <sharedItems containsSemiMixedTypes="0" containsString="0" containsNumber="1" containsInteger="1" minValue="0" maxValue="0"/>
    </cacheField>
    <cacheField name="Units3" numFmtId="1">
      <sharedItems containsSemiMixedTypes="0" containsString="0" containsNumber="1" containsInteger="1" minValue="0" maxValue="0"/>
    </cacheField>
    <cacheField name="Extended Cost3" numFmtId="2">
      <sharedItems containsSemiMixedTypes="0" containsString="0" containsNumber="1" containsInteger="1" minValue="0" maxValue="0"/>
    </cacheField>
    <cacheField name="Units4" numFmtId="1">
      <sharedItems containsSemiMixedTypes="0" containsString="0" containsNumber="1" containsInteger="1" minValue="0" maxValue="0"/>
    </cacheField>
    <cacheField name="Extended Cost4" numFmtId="2">
      <sharedItems containsSemiMixedTypes="0" containsString="0" containsNumber="1" containsInteger="1" minValue="0" maxValue="0"/>
    </cacheField>
    <cacheField name="F Units" numFmtId="1">
      <sharedItems containsSemiMixedTypes="0" containsString="0" containsNumber="1" containsInteger="1" minValue="0" maxValue="0"/>
    </cacheField>
    <cacheField name="F Cost" numFmtId="1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rudy Hutton" refreshedDate="44852.408723726854" createdVersion="7" refreshedVersion="8" minRefreshableVersion="3" recordCount="41" xr:uid="{BBEC737A-4009-4BFC-925A-93717BD28F4C}">
  <cacheSource type="worksheet">
    <worksheetSource ref="T90:AH131" sheet="CSV1"/>
  </cacheSource>
  <cacheFields count="15">
    <cacheField name="Style" numFmtId="0">
      <sharedItems containsBlank="1" count="17">
        <s v="Cup Holder"/>
        <s v="Headrest"/>
        <m/>
        <s v="Rocking Feet"/>
        <s v="Chair Anchor"/>
        <s v="Saddle Bags"/>
        <s v="Ground Sheet"/>
        <s v="Ball Feet Set "/>
        <s v=" VIBRAM"/>
        <s v="Rubber Foot"/>
        <s v="Cot Legs"/>
        <s v="Laptop pouch 13&quot; for Field Office"/>
        <s v="Inner pouch set for Field Office"/>
        <s v="Compressor for Field Office M     "/>
        <s v="Shoulder strap for Field Office"/>
        <s v="Padded Inner Case for Field Office M"/>
        <s v="Silicone Mat"/>
      </sharedItems>
    </cacheField>
    <cacheField name="." numFmtId="0">
      <sharedItems containsBlank="1"/>
    </cacheField>
    <cacheField name="SKU" numFmtId="1">
      <sharedItems containsMixedTypes="1" containsNumber="1" containsInteger="1" minValue="11455" maxValue="32265"/>
    </cacheField>
    <cacheField name="Color" numFmtId="0">
      <sharedItems/>
    </cacheField>
    <cacheField name="Wholesale 2023" numFmtId="2">
      <sharedItems containsString="0" containsBlank="1" containsNumber="1" minValue="3.4" maxValue="70.2"/>
    </cacheField>
    <cacheField name="Units" numFmtId="1">
      <sharedItems containsSemiMixedTypes="0" containsString="0" containsNumber="1" containsInteger="1" minValue="0" maxValue="0"/>
    </cacheField>
    <cacheField name="Extended Cost" numFmtId="2">
      <sharedItems containsSemiMixedTypes="0" containsString="0" containsNumber="1" containsInteger="1" minValue="0" maxValue="0"/>
    </cacheField>
    <cacheField name="Units2" numFmtId="1">
      <sharedItems containsSemiMixedTypes="0" containsString="0" containsNumber="1" containsInteger="1" minValue="0" maxValue="0"/>
    </cacheField>
    <cacheField name="Extended Cost2" numFmtId="2">
      <sharedItems containsSemiMixedTypes="0" containsString="0" containsNumber="1" containsInteger="1" minValue="0" maxValue="0"/>
    </cacheField>
    <cacheField name="Units3" numFmtId="1">
      <sharedItems containsSemiMixedTypes="0" containsString="0" containsNumber="1" containsInteger="1" minValue="0" maxValue="0"/>
    </cacheField>
    <cacheField name="Extended Cost3" numFmtId="2">
      <sharedItems containsSemiMixedTypes="0" containsString="0" containsNumber="1" containsInteger="1" minValue="0" maxValue="0"/>
    </cacheField>
    <cacheField name="Units4" numFmtId="1">
      <sharedItems containsSemiMixedTypes="0" containsString="0" containsNumber="1" containsInteger="1" minValue="0" maxValue="0"/>
    </cacheField>
    <cacheField name="Extended Cost4" numFmtId="2">
      <sharedItems containsSemiMixedTypes="0" containsString="0" containsNumber="1" containsInteger="1" minValue="0" maxValue="0"/>
    </cacheField>
    <cacheField name="F Units" numFmtId="1">
      <sharedItems containsSemiMixedTypes="0" containsString="0" containsNumber="1" containsInteger="1" minValue="0" maxValue="0"/>
    </cacheField>
    <cacheField name="F Cost" numFmtId="1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rudy Hutton" refreshedDate="44852.408723958331" createdVersion="7" refreshedVersion="8" minRefreshableVersion="3" recordCount="12" xr:uid="{91C99E8B-D58A-434F-AADE-1A6BEBA7A066}">
  <cacheSource type="worksheet">
    <worksheetSource ref="T59:AH71" sheet="CSV1"/>
  </cacheSource>
  <cacheFields count="15">
    <cacheField name="Style" numFmtId="0">
      <sharedItems containsBlank="1" count="8">
        <s v="Cot One Convertible"/>
        <s v="Cot One Convertible Long"/>
        <s v="Cot Max Convertible"/>
        <s v="High Cot One"/>
        <s v="High Cot One Long"/>
        <s v="Cot One Convertible Insulated"/>
        <s v="Insulated Cot One Pad"/>
        <m u="1"/>
      </sharedItems>
    </cacheField>
    <cacheField name="." numFmtId="0">
      <sharedItems containsNonDate="0" containsString="0" containsBlank="1"/>
    </cacheField>
    <cacheField name="SKU" numFmtId="1">
      <sharedItems containsMixedTypes="1" containsNumber="1" containsInteger="1" minValue="10662" maxValue="15019"/>
    </cacheField>
    <cacheField name="Color" numFmtId="0">
      <sharedItems/>
    </cacheField>
    <cacheField name="Wholesale 2023" numFmtId="2">
      <sharedItems containsString="0" containsBlank="1" containsNumber="1" minValue="105" maxValue="270"/>
    </cacheField>
    <cacheField name="Units" numFmtId="1">
      <sharedItems containsSemiMixedTypes="0" containsString="0" containsNumber="1" containsInteger="1" minValue="0" maxValue="0"/>
    </cacheField>
    <cacheField name="Extended Cost" numFmtId="2">
      <sharedItems containsSemiMixedTypes="0" containsString="0" containsNumber="1" containsInteger="1" minValue="0" maxValue="0"/>
    </cacheField>
    <cacheField name="Units2" numFmtId="1">
      <sharedItems containsSemiMixedTypes="0" containsString="0" containsNumber="1" containsInteger="1" minValue="0" maxValue="0"/>
    </cacheField>
    <cacheField name="Extended Cost2" numFmtId="2">
      <sharedItems containsSemiMixedTypes="0" containsString="0" containsNumber="1" containsInteger="1" minValue="0" maxValue="0"/>
    </cacheField>
    <cacheField name="Units3" numFmtId="1">
      <sharedItems containsSemiMixedTypes="0" containsString="0" containsNumber="1" containsInteger="1" minValue="0" maxValue="0"/>
    </cacheField>
    <cacheField name="Extended Cost3" numFmtId="2">
      <sharedItems containsSemiMixedTypes="0" containsString="0" containsNumber="1" containsInteger="1" minValue="0" maxValue="0"/>
    </cacheField>
    <cacheField name="Units4" numFmtId="1">
      <sharedItems containsSemiMixedTypes="0" containsString="0" containsNumber="1" containsInteger="1" minValue="0" maxValue="0"/>
    </cacheField>
    <cacheField name="Extended Cost4" numFmtId="2">
      <sharedItems containsSemiMixedTypes="0" containsString="0" containsNumber="1" containsInteger="1" minValue="0" maxValue="0"/>
    </cacheField>
    <cacheField name="F Units" numFmtId="1">
      <sharedItems containsSemiMixedTypes="0" containsString="0" containsNumber="1" containsInteger="1" minValue="0" maxValue="0"/>
    </cacheField>
    <cacheField name="F Cost" numFmtId="1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rudy Hutton" refreshedDate="44852.408724074077" createdVersion="7" refreshedVersion="8" minRefreshableVersion="3" recordCount="37" xr:uid="{AF981FF0-0D38-48F1-8D02-2B7A18D244F5}">
  <cacheSource type="worksheet">
    <worksheetSource ref="T21:AH58" sheet="CSV1"/>
  </cacheSource>
  <cacheFields count="15">
    <cacheField name="Style" numFmtId="0">
      <sharedItems containsBlank="1" count="12">
        <s v="Chair One"/>
        <s v="Chair One Mini"/>
        <s v="Chair One XL "/>
        <s v="Swivel Chair"/>
        <s v="Café Chair"/>
        <s v="Incline Festival Chair"/>
        <s v="Bench One"/>
        <s v="Chair Two "/>
        <s v="Sunset Chair"/>
        <s v="Beach Chair"/>
        <s v="Savanna"/>
        <m u="1"/>
      </sharedItems>
    </cacheField>
    <cacheField name="." numFmtId="0">
      <sharedItems containsNonDate="0" containsString="0" containsBlank="1"/>
    </cacheField>
    <cacheField name="SKU" numFmtId="0">
      <sharedItems containsMixedTypes="1" containsNumber="1" containsInteger="1" minValue="10028" maxValue="14709"/>
    </cacheField>
    <cacheField name="Color" numFmtId="0">
      <sharedItems/>
    </cacheField>
    <cacheField name="Wholesale 2023" numFmtId="2">
      <sharedItems containsString="0" containsBlank="1" containsNumber="1" minValue="48.6" maxValue="162"/>
    </cacheField>
    <cacheField name="Units" numFmtId="1">
      <sharedItems containsSemiMixedTypes="0" containsString="0" containsNumber="1" containsInteger="1" minValue="0" maxValue="0"/>
    </cacheField>
    <cacheField name="Extended Cost" numFmtId="2">
      <sharedItems containsSemiMixedTypes="0" containsString="0" containsNumber="1" containsInteger="1" minValue="0" maxValue="0"/>
    </cacheField>
    <cacheField name="Units2" numFmtId="1">
      <sharedItems containsSemiMixedTypes="0" containsString="0" containsNumber="1" containsInteger="1" minValue="0" maxValue="0"/>
    </cacheField>
    <cacheField name="Extended Cost2" numFmtId="2">
      <sharedItems containsSemiMixedTypes="0" containsString="0" containsNumber="1" containsInteger="1" minValue="0" maxValue="0"/>
    </cacheField>
    <cacheField name="Units3" numFmtId="1">
      <sharedItems containsSemiMixedTypes="0" containsString="0" containsNumber="1" containsInteger="1" minValue="0" maxValue="0"/>
    </cacheField>
    <cacheField name="Extended Cost3" numFmtId="2">
      <sharedItems containsSemiMixedTypes="0" containsString="0" containsNumber="1" containsInteger="1" minValue="0" maxValue="0"/>
    </cacheField>
    <cacheField name="Units4" numFmtId="1">
      <sharedItems containsSemiMixedTypes="0" containsString="0" containsNumber="1" containsInteger="1" minValue="0" maxValue="0"/>
    </cacheField>
    <cacheField name="Extended Cost4" numFmtId="2">
      <sharedItems containsSemiMixedTypes="0" containsString="0" containsNumber="1" containsInteger="1" minValue="0" maxValue="0"/>
    </cacheField>
    <cacheField name="F Units" numFmtId="1">
      <sharedItems containsSemiMixedTypes="0" containsString="0" containsNumber="1" containsInteger="1" minValue="0" maxValue="0"/>
    </cacheField>
    <cacheField name="F Cost" numFmtId="1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rudy Hutton" refreshedDate="44852.408724305555" createdVersion="7" refreshedVersion="8" minRefreshableVersion="3" recordCount="18" xr:uid="{7EFA83CF-93F6-4D6F-9498-D991FE332AEF}">
  <cacheSource type="worksheet">
    <worksheetSource ref="T21:AH39" sheet="CSV1"/>
  </cacheSource>
  <cacheFields count="15">
    <cacheField name="Style" numFmtId="0">
      <sharedItems containsBlank="1" count="8">
        <s v="Chair One"/>
        <s v="Chair One Mini"/>
        <s v="Chair One XL "/>
        <s v="Swivel Chair"/>
        <s v="Café Chair"/>
        <s v="Incline Festival Chair"/>
        <s v="Bench One"/>
        <m u="1"/>
      </sharedItems>
    </cacheField>
    <cacheField name="." numFmtId="0">
      <sharedItems containsNonDate="0" containsString="0" containsBlank="1"/>
    </cacheField>
    <cacheField name="SKU" numFmtId="1">
      <sharedItems containsMixedTypes="1" containsNumber="1" containsInteger="1" minValue="10028" maxValue="14360"/>
    </cacheField>
    <cacheField name="Color" numFmtId="0">
      <sharedItems/>
    </cacheField>
    <cacheField name="Wholesale 2023" numFmtId="2">
      <sharedItems containsString="0" containsBlank="1" containsNumber="1" minValue="48.6" maxValue="162"/>
    </cacheField>
    <cacheField name="Units" numFmtId="1">
      <sharedItems containsSemiMixedTypes="0" containsString="0" containsNumber="1" containsInteger="1" minValue="0" maxValue="0"/>
    </cacheField>
    <cacheField name="Extended Cost" numFmtId="2">
      <sharedItems containsSemiMixedTypes="0" containsString="0" containsNumber="1" containsInteger="1" minValue="0" maxValue="0"/>
    </cacheField>
    <cacheField name="Units2" numFmtId="1">
      <sharedItems containsSemiMixedTypes="0" containsString="0" containsNumber="1" containsInteger="1" minValue="0" maxValue="0"/>
    </cacheField>
    <cacheField name="Extended Cost2" numFmtId="2">
      <sharedItems containsSemiMixedTypes="0" containsString="0" containsNumber="1" containsInteger="1" minValue="0" maxValue="0"/>
    </cacheField>
    <cacheField name="Units3" numFmtId="1">
      <sharedItems containsSemiMixedTypes="0" containsString="0" containsNumber="1" containsInteger="1" minValue="0" maxValue="0"/>
    </cacheField>
    <cacheField name="Extended Cost3" numFmtId="2">
      <sharedItems containsSemiMixedTypes="0" containsString="0" containsNumber="1" containsInteger="1" minValue="0" maxValue="0"/>
    </cacheField>
    <cacheField name="Units4" numFmtId="1">
      <sharedItems containsSemiMixedTypes="0" containsString="0" containsNumber="1" containsInteger="1" minValue="0" maxValue="0"/>
    </cacheField>
    <cacheField name="Extended Cost4" numFmtId="2">
      <sharedItems containsSemiMixedTypes="0" containsString="0" containsNumber="1" containsInteger="1" minValue="0" maxValue="0"/>
    </cacheField>
    <cacheField name="F Units" numFmtId="1">
      <sharedItems containsSemiMixedTypes="0" containsString="0" containsNumber="1" containsInteger="1" minValue="0" maxValue="0"/>
    </cacheField>
    <cacheField name="F Cost" numFmtId="1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rudy Hutton" refreshedDate="44852.408724652778" createdVersion="7" refreshedVersion="8" minRefreshableVersion="3" recordCount="17" xr:uid="{F8A12F72-FA42-4DD6-84EA-360CD7E35A44}">
  <cacheSource type="worksheet">
    <worksheetSource ref="T72:AH89" sheet="CSV1"/>
  </cacheSource>
  <cacheFields count="15">
    <cacheField name="Style" numFmtId="0">
      <sharedItems containsBlank="1" count="10">
        <s v="Chair One/Zero/Swivel"/>
        <s v="Chair Two"/>
        <s v="Sunset/Beach"/>
        <s v="Savanna/Playa"/>
        <s v="Toasty"/>
        <s v="Bloncho"/>
        <s v="Cot Warmer  Fleece "/>
        <s v="Quilted  "/>
        <m u="1"/>
        <s v="Cup Holder" u="1"/>
      </sharedItems>
    </cacheField>
    <cacheField name="." numFmtId="0">
      <sharedItems containsBlank="1"/>
    </cacheField>
    <cacheField name="SKU" numFmtId="0">
      <sharedItems containsSemiMixedTypes="0" containsString="0" containsNumber="1" containsInteger="1" minValue="12457" maxValue="12511"/>
    </cacheField>
    <cacheField name="Color" numFmtId="0">
      <sharedItems/>
    </cacheField>
    <cacheField name="Wholesale 2023" numFmtId="2">
      <sharedItems containsString="0" containsBlank="1" containsNumber="1" containsInteger="1" minValue="25" maxValue="75"/>
    </cacheField>
    <cacheField name="Units" numFmtId="1">
      <sharedItems containsSemiMixedTypes="0" containsString="0" containsNumber="1" containsInteger="1" minValue="0" maxValue="0"/>
    </cacheField>
    <cacheField name="Extended Cost" numFmtId="2">
      <sharedItems containsSemiMixedTypes="0" containsString="0" containsNumber="1" containsInteger="1" minValue="0" maxValue="0"/>
    </cacheField>
    <cacheField name="Units2" numFmtId="1">
      <sharedItems containsSemiMixedTypes="0" containsString="0" containsNumber="1" containsInteger="1" minValue="0" maxValue="0"/>
    </cacheField>
    <cacheField name="Extended Cost2" numFmtId="2">
      <sharedItems containsSemiMixedTypes="0" containsString="0" containsNumber="1" containsInteger="1" minValue="0" maxValue="0"/>
    </cacheField>
    <cacheField name="Units3" numFmtId="1">
      <sharedItems containsSemiMixedTypes="0" containsString="0" containsNumber="1" containsInteger="1" minValue="0" maxValue="0"/>
    </cacheField>
    <cacheField name="Extended Cost3" numFmtId="2">
      <sharedItems containsSemiMixedTypes="0" containsString="0" containsNumber="1" containsInteger="1" minValue="0" maxValue="0"/>
    </cacheField>
    <cacheField name="Units4" numFmtId="1">
      <sharedItems containsSemiMixedTypes="0" containsString="0" containsNumber="1" containsInteger="1" minValue="0" maxValue="0"/>
    </cacheField>
    <cacheField name="Extended Cost4" numFmtId="2">
      <sharedItems containsSemiMixedTypes="0" containsString="0" containsNumber="1" containsInteger="1" minValue="0" maxValue="0"/>
    </cacheField>
    <cacheField name="F Units" numFmtId="1">
      <sharedItems containsSemiMixedTypes="0" containsString="0" containsNumber="1" containsInteger="1" minValue="0" maxValue="0"/>
    </cacheField>
    <cacheField name="F Cost" numFmtId="1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rudy Hutton" refreshedDate="44852.408724768517" createdVersion="7" refreshedVersion="8" minRefreshableVersion="3" recordCount="14" xr:uid="{69F9EA04-5D95-4390-B51D-142F441C293E}">
  <cacheSource type="worksheet">
    <worksheetSource ref="T6:AH20" sheet="CSV1"/>
  </cacheSource>
  <cacheFields count="15">
    <cacheField name="Style" numFmtId="0">
      <sharedItems containsBlank="1" count="7">
        <s v="Speed Stool"/>
        <s v="Chair Zero"/>
        <s v="Chair Zero L"/>
        <s v="Chair Zero High Back"/>
        <s v="Ground Chair"/>
        <s v="Lite Cot "/>
        <m u="1"/>
      </sharedItems>
    </cacheField>
    <cacheField name="." numFmtId="0">
      <sharedItems containsNonDate="0" containsString="0" containsBlank="1"/>
    </cacheField>
    <cacheField name="SKU" numFmtId="1">
      <sharedItems containsMixedTypes="1" containsNumber="1" containsInteger="1" minValue="10554" maxValue="15014"/>
    </cacheField>
    <cacheField name="Color" numFmtId="0">
      <sharedItems/>
    </cacheField>
    <cacheField name="Wholesale 2023" numFmtId="2">
      <sharedItems containsString="0" containsBlank="1" containsNumber="1" minValue="51.2" maxValue="162"/>
    </cacheField>
    <cacheField name="Units" numFmtId="1">
      <sharedItems containsSemiMixedTypes="0" containsString="0" containsNumber="1" containsInteger="1" minValue="0" maxValue="0"/>
    </cacheField>
    <cacheField name="Extended Cost" numFmtId="2">
      <sharedItems containsSemiMixedTypes="0" containsString="0" containsNumber="1" containsInteger="1" minValue="0" maxValue="0"/>
    </cacheField>
    <cacheField name="Units2" numFmtId="1">
      <sharedItems containsSemiMixedTypes="0" containsString="0" containsNumber="1" containsInteger="1" minValue="0" maxValue="0"/>
    </cacheField>
    <cacheField name="Extended Cost2" numFmtId="2">
      <sharedItems containsSemiMixedTypes="0" containsString="0" containsNumber="1" containsInteger="1" minValue="0" maxValue="0"/>
    </cacheField>
    <cacheField name="Units3" numFmtId="1">
      <sharedItems containsSemiMixedTypes="0" containsString="0" containsNumber="1" containsInteger="1" minValue="0" maxValue="0"/>
    </cacheField>
    <cacheField name="Extended Cost3" numFmtId="2">
      <sharedItems containsSemiMixedTypes="0" containsString="0" containsNumber="1" containsInteger="1" minValue="0" maxValue="0"/>
    </cacheField>
    <cacheField name="Units4" numFmtId="1">
      <sharedItems containsSemiMixedTypes="0" containsString="0" containsNumber="1" containsInteger="1" minValue="0" maxValue="0"/>
    </cacheField>
    <cacheField name="Extended Cost4" numFmtId="2">
      <sharedItems containsSemiMixedTypes="0" containsString="0" containsNumber="1" containsInteger="1" minValue="0" maxValue="0"/>
    </cacheField>
    <cacheField name="F Units" numFmtId="1">
      <sharedItems containsSemiMixedTypes="0" containsString="0" containsNumber="1" containsInteger="1" minValue="0" maxValue="0"/>
    </cacheField>
    <cacheField name="F Cost" numFmtId="1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rudy Hutton" refreshedDate="44852.408725000001" createdVersion="7" refreshedVersion="8" minRefreshableVersion="3" recordCount="13" xr:uid="{EDA7CE89-1DD8-4001-BDB8-3D453F0B6FAD}">
  <cacheSource type="worksheet">
    <worksheetSource ref="T132:AH145" sheet="CSV1"/>
  </cacheSource>
  <cacheFields count="15">
    <cacheField name="Style" numFmtId="0">
      <sharedItems containsBlank="1" count="8">
        <s v="Table One "/>
        <s v="Table One Hard Top "/>
        <s v="Table One Hard Top Large"/>
        <s v="Café Table"/>
        <s v="Café Table Wide"/>
        <s v="Side Table "/>
        <s v="Outdoor Field Office M"/>
        <m u="1"/>
      </sharedItems>
    </cacheField>
    <cacheField name="." numFmtId="0">
      <sharedItems containsBlank="1"/>
    </cacheField>
    <cacheField name="SKU" numFmtId="0">
      <sharedItems containsSemiMixedTypes="0" containsString="0" containsNumber="1" containsInteger="1" minValue="11001" maxValue="15466"/>
    </cacheField>
    <cacheField name="Color" numFmtId="0">
      <sharedItems/>
    </cacheField>
    <cacheField name="Wholesale 2023" numFmtId="2">
      <sharedItems containsString="0" containsBlank="1" containsNumber="1" minValue="24.2" maxValue="162"/>
    </cacheField>
    <cacheField name="Units" numFmtId="1">
      <sharedItems containsSemiMixedTypes="0" containsString="0" containsNumber="1" containsInteger="1" minValue="0" maxValue="0"/>
    </cacheField>
    <cacheField name="Extended Cost" numFmtId="2">
      <sharedItems containsSemiMixedTypes="0" containsString="0" containsNumber="1" containsInteger="1" minValue="0" maxValue="0"/>
    </cacheField>
    <cacheField name="Units2" numFmtId="1">
      <sharedItems containsSemiMixedTypes="0" containsString="0" containsNumber="1" containsInteger="1" minValue="0" maxValue="0"/>
    </cacheField>
    <cacheField name="Extended Cost2" numFmtId="2">
      <sharedItems containsSemiMixedTypes="0" containsString="0" containsNumber="1" containsInteger="1" minValue="0" maxValue="0"/>
    </cacheField>
    <cacheField name="Units3" numFmtId="1">
      <sharedItems containsSemiMixedTypes="0" containsString="0" containsNumber="1" containsInteger="1" minValue="0" maxValue="0"/>
    </cacheField>
    <cacheField name="Extended Cost3" numFmtId="2">
      <sharedItems containsSemiMixedTypes="0" containsString="0" containsNumber="1" containsInteger="1" minValue="0" maxValue="0"/>
    </cacheField>
    <cacheField name="Units4" numFmtId="1">
      <sharedItems containsSemiMixedTypes="0" containsString="0" containsNumber="1" containsInteger="1" minValue="0" maxValue="0"/>
    </cacheField>
    <cacheField name="Extended Cost4" numFmtId="2">
      <sharedItems containsSemiMixedTypes="0" containsString="0" containsNumber="1" containsInteger="1" minValue="0" maxValue="0"/>
    </cacheField>
    <cacheField name="F Units" numFmtId="1">
      <sharedItems containsSemiMixedTypes="0" containsString="0" containsNumber="1" containsInteger="1" minValue="0" maxValue="0"/>
    </cacheField>
    <cacheField name="F Cost" numFmtId="1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">
  <r>
    <x v="0"/>
    <m/>
    <n v="11454"/>
    <s v="Black"/>
    <n v="50"/>
    <n v="0"/>
    <n v="0"/>
    <n v="0"/>
    <n v="0"/>
    <n v="0"/>
    <n v="0"/>
    <n v="0"/>
    <n v="0"/>
    <n v="0"/>
    <n v="0"/>
  </r>
  <r>
    <x v="0"/>
    <m/>
    <n v="11457"/>
    <s v="Blue Bandana"/>
    <m/>
    <n v="0"/>
    <n v="0"/>
    <n v="0"/>
    <n v="0"/>
    <n v="0"/>
    <n v="0"/>
    <n v="0"/>
    <n v="0"/>
    <n v="0"/>
    <n v="0"/>
  </r>
  <r>
    <x v="1"/>
    <m/>
    <n v="12821"/>
    <s v="Black"/>
    <n v="45"/>
    <n v="0"/>
    <n v="0"/>
    <n v="0"/>
    <n v="0"/>
    <n v="0"/>
    <n v="0"/>
    <n v="0"/>
    <n v="0"/>
    <n v="0"/>
    <n v="0"/>
  </r>
  <r>
    <x v="1"/>
    <m/>
    <n v="12822"/>
    <s v="Blue Bandana"/>
    <m/>
    <n v="0"/>
    <n v="0"/>
    <n v="0"/>
    <n v="0"/>
    <n v="0"/>
    <n v="0"/>
    <n v="0"/>
    <n v="0"/>
    <n v="0"/>
    <n v="0"/>
  </r>
  <r>
    <x v="2"/>
    <m/>
    <n v="11451"/>
    <s v="Black"/>
    <n v="20"/>
    <n v="0"/>
    <n v="0"/>
    <n v="0"/>
    <n v="0"/>
    <n v="0"/>
    <n v="0"/>
    <n v="0"/>
    <n v="0"/>
    <n v="0"/>
    <n v="0"/>
  </r>
  <r>
    <x v="3"/>
    <m/>
    <n v="15901"/>
    <s v="Black"/>
    <n v="12.4"/>
    <n v="0"/>
    <n v="0"/>
    <n v="0"/>
    <n v="0"/>
    <n v="0"/>
    <n v="0"/>
    <n v="0"/>
    <n v="0"/>
    <n v="0"/>
    <n v="0"/>
  </r>
  <r>
    <x v="4"/>
    <m/>
    <n v="15904"/>
    <s v="Black"/>
    <n v="12.4"/>
    <n v="0"/>
    <n v="0"/>
    <n v="0"/>
    <n v="0"/>
    <n v="0"/>
    <n v="0"/>
    <n v="0"/>
    <n v="0"/>
    <n v="0"/>
    <n v="0"/>
  </r>
  <r>
    <x v="5"/>
    <s v="XS"/>
    <n v="13410"/>
    <s v="Black"/>
    <n v="15"/>
    <n v="0"/>
    <n v="0"/>
    <n v="0"/>
    <n v="0"/>
    <n v="0"/>
    <n v="0"/>
    <n v="0"/>
    <n v="0"/>
    <n v="0"/>
    <n v="0"/>
  </r>
  <r>
    <x v="5"/>
    <s v="S"/>
    <n v="13411"/>
    <s v="Black"/>
    <n v="25"/>
    <n v="0"/>
    <n v="0"/>
    <n v="0"/>
    <n v="0"/>
    <n v="0"/>
    <n v="0"/>
    <n v="0"/>
    <n v="0"/>
    <n v="0"/>
    <n v="0"/>
  </r>
  <r>
    <x v="5"/>
    <s v="M"/>
    <n v="13412"/>
    <s v="Black"/>
    <n v="30"/>
    <n v="0"/>
    <n v="0"/>
    <n v="0"/>
    <n v="0"/>
    <n v="0"/>
    <n v="0"/>
    <n v="0"/>
    <n v="0"/>
    <n v="0"/>
    <n v="0"/>
  </r>
  <r>
    <x v="6"/>
    <s v="XS"/>
    <n v="13433"/>
    <s v="Black"/>
    <n v="17.399999999999999"/>
    <n v="0"/>
    <n v="0"/>
    <n v="0"/>
    <n v="0"/>
    <n v="0"/>
    <n v="0"/>
    <n v="0"/>
    <n v="0"/>
    <n v="0"/>
    <n v="0"/>
  </r>
  <r>
    <x v="6"/>
    <s v="S"/>
    <n v="13434"/>
    <s v="Black"/>
    <n v="22.4"/>
    <n v="0"/>
    <n v="0"/>
    <n v="0"/>
    <n v="0"/>
    <n v="0"/>
    <n v="0"/>
    <n v="0"/>
    <n v="0"/>
    <n v="0"/>
    <n v="0"/>
  </r>
  <r>
    <x v="7"/>
    <s v="S"/>
    <n v="13435"/>
    <s v="Black"/>
    <n v="27.4"/>
    <n v="0"/>
    <n v="0"/>
    <n v="0"/>
    <n v="0"/>
    <n v="0"/>
    <n v="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x v="0"/>
    <m/>
    <s v="15802R2"/>
    <s v="Sand"/>
    <n v="148.4"/>
    <n v="0"/>
    <n v="0"/>
    <n v="0"/>
    <n v="0"/>
    <n v="0"/>
    <n v="0"/>
    <n v="0"/>
    <n v="0"/>
    <n v="0"/>
    <n v="0"/>
  </r>
  <r>
    <x v="1"/>
    <m/>
    <s v="15703R1"/>
    <s v="Black"/>
    <n v="48.6"/>
    <n v="0"/>
    <n v="0"/>
    <n v="0"/>
    <n v="0"/>
    <n v="0"/>
    <n v="0"/>
    <n v="0"/>
    <n v="0"/>
    <n v="0"/>
    <n v="0"/>
  </r>
  <r>
    <x v="1"/>
    <m/>
    <s v="15707R1"/>
    <s v="Coyote Tan"/>
    <m/>
    <n v="0"/>
    <n v="0"/>
    <n v="0"/>
    <n v="0"/>
    <n v="0"/>
    <n v="0"/>
    <n v="0"/>
    <n v="0"/>
    <n v="0"/>
    <n v="0"/>
  </r>
  <r>
    <x v="1"/>
    <m/>
    <s v="15702R1"/>
    <s v="Sand"/>
    <m/>
    <n v="0"/>
    <n v="0"/>
    <n v="0"/>
    <n v="0"/>
    <n v="0"/>
    <n v="0"/>
    <n v="0"/>
    <n v="0"/>
    <n v="0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">
  <r>
    <x v="0"/>
    <m/>
    <n v="12797"/>
    <s v="Black"/>
    <n v="7.4"/>
    <n v="0"/>
    <n v="0"/>
    <n v="0"/>
    <n v="0"/>
    <n v="0"/>
    <n v="0"/>
    <n v="0"/>
    <n v="0"/>
    <n v="0"/>
    <n v="0"/>
  </r>
  <r>
    <x v="1"/>
    <s v="Air &amp; Foam"/>
    <s v="12775R1"/>
    <s v="Black"/>
    <n v="25"/>
    <n v="0"/>
    <n v="0"/>
    <n v="0"/>
    <n v="0"/>
    <n v="0"/>
    <n v="0"/>
    <n v="0"/>
    <n v="0"/>
    <n v="0"/>
    <n v="0"/>
  </r>
  <r>
    <x v="2"/>
    <s v="Air"/>
    <s v="12776R1"/>
    <s v="Black"/>
    <n v="20"/>
    <n v="0"/>
    <n v="0"/>
    <n v="0"/>
    <n v="0"/>
    <n v="0"/>
    <n v="0"/>
    <n v="0"/>
    <n v="0"/>
    <n v="0"/>
    <n v="0"/>
  </r>
  <r>
    <x v="3"/>
    <s v="Chair One"/>
    <n v="12785"/>
    <s v="Black"/>
    <n v="35"/>
    <n v="0"/>
    <n v="0"/>
    <n v="0"/>
    <n v="0"/>
    <n v="0"/>
    <n v="0"/>
    <n v="0"/>
    <n v="0"/>
    <n v="0"/>
    <n v="0"/>
  </r>
  <r>
    <x v="2"/>
    <s v="Chair Two"/>
    <n v="12773"/>
    <s v="Black"/>
    <n v="37.799999999999997"/>
    <n v="0"/>
    <n v="0"/>
    <n v="0"/>
    <n v="0"/>
    <n v="0"/>
    <n v="0"/>
    <n v="0"/>
    <n v="0"/>
    <n v="0"/>
    <n v="0"/>
  </r>
  <r>
    <x v="2"/>
    <s v="Sunset/Chair One XL"/>
    <n v="12786"/>
    <s v="Black"/>
    <n v="40.4"/>
    <n v="0"/>
    <n v="0"/>
    <n v="0"/>
    <n v="0"/>
    <n v="0"/>
    <n v="0"/>
    <n v="0"/>
    <n v="0"/>
    <n v="0"/>
    <n v="0"/>
  </r>
  <r>
    <x v="4"/>
    <m/>
    <n v="12800"/>
    <s v="Black"/>
    <n v="7.4"/>
    <n v="0"/>
    <n v="0"/>
    <n v="0"/>
    <n v="0"/>
    <n v="0"/>
    <n v="0"/>
    <n v="0"/>
    <n v="0"/>
    <n v="0"/>
    <n v="0"/>
  </r>
  <r>
    <x v="5"/>
    <m/>
    <n v="11455"/>
    <s v="Black"/>
    <n v="10"/>
    <n v="0"/>
    <n v="0"/>
    <n v="0"/>
    <n v="0"/>
    <n v="0"/>
    <n v="0"/>
    <n v="0"/>
    <n v="0"/>
    <n v="0"/>
    <n v="0"/>
  </r>
  <r>
    <x v="6"/>
    <s v="Chair One"/>
    <n v="12751"/>
    <s v="Black"/>
    <n v="17.399999999999999"/>
    <n v="0"/>
    <n v="0"/>
    <n v="0"/>
    <n v="0"/>
    <n v="0"/>
    <n v="0"/>
    <n v="0"/>
    <n v="0"/>
    <n v="0"/>
    <n v="0"/>
  </r>
  <r>
    <x v="6"/>
    <s v="Swivel Chair"/>
    <n v="12754"/>
    <s v="Black"/>
    <m/>
    <n v="0"/>
    <n v="0"/>
    <n v="0"/>
    <n v="0"/>
    <n v="0"/>
    <n v="0"/>
    <n v="0"/>
    <n v="0"/>
    <n v="0"/>
    <n v="0"/>
  </r>
  <r>
    <x v="6"/>
    <s v="Sunset"/>
    <n v="12755"/>
    <s v="Black"/>
    <m/>
    <n v="0"/>
    <n v="0"/>
    <n v="0"/>
    <n v="0"/>
    <n v="0"/>
    <n v="0"/>
    <n v="0"/>
    <n v="0"/>
    <n v="0"/>
    <n v="0"/>
  </r>
  <r>
    <x v="6"/>
    <s v="Chair Two"/>
    <n v="12780"/>
    <s v="Black"/>
    <m/>
    <n v="0"/>
    <n v="0"/>
    <n v="0"/>
    <n v="0"/>
    <n v="0"/>
    <n v="0"/>
    <n v="0"/>
    <n v="0"/>
    <n v="0"/>
    <n v="0"/>
  </r>
  <r>
    <x v="6"/>
    <s v="Chair Zero"/>
    <n v="12781"/>
    <s v="Black"/>
    <m/>
    <n v="0"/>
    <n v="0"/>
    <n v="0"/>
    <n v="0"/>
    <n v="0"/>
    <n v="0"/>
    <n v="0"/>
    <n v="0"/>
    <n v="0"/>
    <n v="0"/>
  </r>
  <r>
    <x v="6"/>
    <s v="Savanna/One XL"/>
    <n v="12794"/>
    <s v="Black"/>
    <m/>
    <n v="0"/>
    <n v="0"/>
    <n v="0"/>
    <n v="0"/>
    <n v="0"/>
    <n v="0"/>
    <n v="0"/>
    <n v="0"/>
    <n v="0"/>
    <n v="0"/>
  </r>
  <r>
    <x v="7"/>
    <s v="45mm"/>
    <n v="12783"/>
    <s v="Black"/>
    <n v="16.399999999999999"/>
    <n v="0"/>
    <n v="0"/>
    <n v="0"/>
    <n v="0"/>
    <n v="0"/>
    <n v="0"/>
    <n v="0"/>
    <n v="0"/>
    <n v="0"/>
    <n v="0"/>
  </r>
  <r>
    <x v="8"/>
    <s v="45mm"/>
    <n v="12792"/>
    <s v="Black"/>
    <n v="20"/>
    <n v="0"/>
    <n v="0"/>
    <n v="0"/>
    <n v="0"/>
    <n v="0"/>
    <n v="0"/>
    <n v="0"/>
    <n v="0"/>
    <n v="0"/>
    <n v="0"/>
  </r>
  <r>
    <x v="8"/>
    <m/>
    <n v="12788"/>
    <s v="Blue"/>
    <m/>
    <n v="0"/>
    <n v="0"/>
    <n v="0"/>
    <n v="0"/>
    <n v="0"/>
    <n v="0"/>
    <n v="0"/>
    <n v="0"/>
    <n v="0"/>
    <n v="0"/>
  </r>
  <r>
    <x v="8"/>
    <m/>
    <n v="12790"/>
    <s v="Coyote Tan"/>
    <m/>
    <n v="0"/>
    <n v="0"/>
    <n v="0"/>
    <n v="0"/>
    <n v="0"/>
    <n v="0"/>
    <n v="0"/>
    <n v="0"/>
    <n v="0"/>
    <n v="0"/>
  </r>
  <r>
    <x v="8"/>
    <m/>
    <n v="12791"/>
    <s v="Field Camo"/>
    <m/>
    <n v="0"/>
    <n v="0"/>
    <n v="0"/>
    <n v="0"/>
    <n v="0"/>
    <n v="0"/>
    <n v="0"/>
    <n v="0"/>
    <n v="0"/>
    <n v="0"/>
  </r>
  <r>
    <x v="7"/>
    <s v="55mm"/>
    <n v="12784"/>
    <s v="Black"/>
    <n v="18.399999999999999"/>
    <n v="0"/>
    <n v="0"/>
    <n v="0"/>
    <n v="0"/>
    <n v="0"/>
    <n v="0"/>
    <n v="0"/>
    <n v="0"/>
    <n v="0"/>
    <n v="0"/>
  </r>
  <r>
    <x v="8"/>
    <s v="55mm"/>
    <n v="15909"/>
    <s v="Black"/>
    <n v="22.4"/>
    <n v="0"/>
    <n v="0"/>
    <n v="0"/>
    <n v="0"/>
    <n v="0"/>
    <n v="0"/>
    <n v="0"/>
    <n v="0"/>
    <n v="0"/>
    <n v="0"/>
  </r>
  <r>
    <x v="8"/>
    <m/>
    <n v="12823"/>
    <s v="Blue"/>
    <m/>
    <n v="0"/>
    <n v="0"/>
    <n v="0"/>
    <n v="0"/>
    <n v="0"/>
    <n v="0"/>
    <n v="0"/>
    <n v="0"/>
    <n v="0"/>
    <n v="0"/>
  </r>
  <r>
    <x v="8"/>
    <m/>
    <n v="12824"/>
    <s v="Field Camo"/>
    <m/>
    <n v="0"/>
    <n v="0"/>
    <n v="0"/>
    <n v="0"/>
    <n v="0"/>
    <n v="0"/>
    <n v="0"/>
    <n v="0"/>
    <n v="0"/>
    <n v="0"/>
  </r>
  <r>
    <x v="8"/>
    <m/>
    <n v="15910"/>
    <s v="Coyote Tan"/>
    <m/>
    <n v="0"/>
    <n v="0"/>
    <n v="0"/>
    <n v="0"/>
    <n v="0"/>
    <n v="0"/>
    <n v="0"/>
    <n v="0"/>
    <n v="0"/>
    <n v="0"/>
  </r>
  <r>
    <x v="9"/>
    <s v="Chair One (4)"/>
    <n v="12770"/>
    <s v="Black"/>
    <n v="6.4"/>
    <n v="0"/>
    <n v="0"/>
    <n v="0"/>
    <n v="0"/>
    <n v="0"/>
    <n v="0"/>
    <n v="0"/>
    <n v="0"/>
    <n v="0"/>
    <n v="0"/>
  </r>
  <r>
    <x v="9"/>
    <s v="Chair One Mini (2)"/>
    <n v="12767"/>
    <s v="Black"/>
    <n v="3.4"/>
    <n v="0"/>
    <n v="0"/>
    <n v="0"/>
    <n v="0"/>
    <n v="0"/>
    <n v="0"/>
    <n v="0"/>
    <n v="0"/>
    <n v="0"/>
    <n v="0"/>
  </r>
  <r>
    <x v="9"/>
    <s v="Chair Zero (2)"/>
    <n v="32261"/>
    <s v="Black"/>
    <m/>
    <n v="0"/>
    <n v="0"/>
    <n v="0"/>
    <n v="0"/>
    <n v="0"/>
    <n v="0"/>
    <n v="0"/>
    <n v="0"/>
    <n v="0"/>
    <n v="0"/>
  </r>
  <r>
    <x v="9"/>
    <s v="Chair Zero L (2)"/>
    <n v="12838"/>
    <s v="Black"/>
    <m/>
    <n v="0"/>
    <n v="0"/>
    <n v="0"/>
    <n v="0"/>
    <n v="0"/>
    <n v="0"/>
    <n v="0"/>
    <n v="0"/>
    <n v="0"/>
    <n v="0"/>
  </r>
  <r>
    <x v="9"/>
    <s v="Chair Zero HB (2)"/>
    <n v="12840"/>
    <s v="Black"/>
    <m/>
    <n v="0"/>
    <n v="0"/>
    <n v="0"/>
    <n v="0"/>
    <n v="0"/>
    <n v="0"/>
    <n v="0"/>
    <n v="0"/>
    <n v="0"/>
    <n v="0"/>
  </r>
  <r>
    <x v="9"/>
    <s v="Swivel Chair (2)"/>
    <n v="32263"/>
    <s v="Black"/>
    <m/>
    <n v="0"/>
    <n v="0"/>
    <n v="0"/>
    <n v="0"/>
    <n v="0"/>
    <n v="0"/>
    <n v="0"/>
    <n v="0"/>
    <n v="0"/>
    <n v="0"/>
  </r>
  <r>
    <x v="9"/>
    <s v="Café Chair (2)"/>
    <n v="12836"/>
    <s v="Black"/>
    <m/>
    <n v="0"/>
    <n v="0"/>
    <n v="0"/>
    <n v="0"/>
    <n v="0"/>
    <n v="0"/>
    <n v="0"/>
    <n v="0"/>
    <n v="0"/>
    <n v="0"/>
  </r>
  <r>
    <x v="9"/>
    <s v="Sunset/XL (2)"/>
    <n v="32265"/>
    <s v="Black"/>
    <m/>
    <n v="0"/>
    <n v="0"/>
    <n v="0"/>
    <n v="0"/>
    <n v="0"/>
    <n v="0"/>
    <n v="0"/>
    <n v="0"/>
    <n v="0"/>
    <n v="0"/>
  </r>
  <r>
    <x v="10"/>
    <s v="12 pcs"/>
    <n v="12761"/>
    <s v="Black"/>
    <n v="54"/>
    <n v="0"/>
    <n v="0"/>
    <n v="0"/>
    <n v="0"/>
    <n v="0"/>
    <n v="0"/>
    <n v="0"/>
    <n v="0"/>
    <n v="0"/>
    <n v="0"/>
  </r>
  <r>
    <x v="10"/>
    <s v="16 pcs"/>
    <n v="12772"/>
    <s v="Black"/>
    <n v="70.2"/>
    <n v="0"/>
    <n v="0"/>
    <n v="0"/>
    <n v="0"/>
    <n v="0"/>
    <n v="0"/>
    <n v="0"/>
    <n v="0"/>
    <n v="0"/>
    <n v="0"/>
  </r>
  <r>
    <x v="11"/>
    <m/>
    <n v="15455"/>
    <s v="Black"/>
    <n v="15"/>
    <n v="0"/>
    <n v="0"/>
    <n v="0"/>
    <n v="0"/>
    <n v="0"/>
    <n v="0"/>
    <n v="0"/>
    <n v="0"/>
    <n v="0"/>
    <n v="0"/>
  </r>
  <r>
    <x v="12"/>
    <m/>
    <n v="15459"/>
    <s v="Black"/>
    <n v="30"/>
    <n v="0"/>
    <n v="0"/>
    <n v="0"/>
    <n v="0"/>
    <n v="0"/>
    <n v="0"/>
    <n v="0"/>
    <n v="0"/>
    <n v="0"/>
    <n v="0"/>
  </r>
  <r>
    <x v="13"/>
    <m/>
    <n v="15456"/>
    <s v="Black"/>
    <n v="12.4"/>
    <n v="0"/>
    <n v="0"/>
    <n v="0"/>
    <n v="0"/>
    <n v="0"/>
    <n v="0"/>
    <n v="0"/>
    <n v="0"/>
    <n v="0"/>
    <n v="0"/>
  </r>
  <r>
    <x v="14"/>
    <m/>
    <n v="15457"/>
    <s v="Black"/>
    <n v="15"/>
    <n v="0"/>
    <n v="0"/>
    <n v="0"/>
    <n v="0"/>
    <n v="0"/>
    <n v="0"/>
    <n v="0"/>
    <n v="0"/>
    <n v="0"/>
    <n v="0"/>
  </r>
  <r>
    <x v="15"/>
    <m/>
    <n v="15458"/>
    <s v="Black"/>
    <n v="50"/>
    <n v="0"/>
    <n v="0"/>
    <n v="0"/>
    <n v="0"/>
    <n v="0"/>
    <n v="0"/>
    <n v="0"/>
    <n v="0"/>
    <n v="0"/>
    <n v="0"/>
  </r>
  <r>
    <x v="16"/>
    <s v="M"/>
    <n v="13256"/>
    <s v="Black"/>
    <n v="25"/>
    <n v="0"/>
    <n v="0"/>
    <n v="0"/>
    <n v="0"/>
    <n v="0"/>
    <n v="0"/>
    <n v="0"/>
    <n v="0"/>
    <n v="0"/>
    <n v="0"/>
  </r>
  <r>
    <x v="16"/>
    <s v="L"/>
    <n v="13257"/>
    <s v="Black"/>
    <n v="35"/>
    <n v="0"/>
    <n v="0"/>
    <n v="0"/>
    <n v="0"/>
    <n v="0"/>
    <n v="0"/>
    <n v="0"/>
    <n v="0"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m/>
    <s v="10630R1"/>
    <s v="Black"/>
    <n v="189"/>
    <n v="0"/>
    <n v="0"/>
    <n v="0"/>
    <n v="0"/>
    <n v="0"/>
    <n v="0"/>
    <n v="0"/>
    <n v="0"/>
    <n v="0"/>
    <n v="0"/>
  </r>
  <r>
    <x v="0"/>
    <m/>
    <s v="10645R2"/>
    <s v="Coyote Tan"/>
    <m/>
    <n v="0"/>
    <n v="0"/>
    <n v="0"/>
    <n v="0"/>
    <n v="0"/>
    <n v="0"/>
    <n v="0"/>
    <n v="0"/>
    <n v="0"/>
    <n v="0"/>
  </r>
  <r>
    <x v="0"/>
    <m/>
    <n v="15019"/>
    <s v="Rainbow Bandana"/>
    <m/>
    <n v="0"/>
    <n v="0"/>
    <n v="0"/>
    <n v="0"/>
    <n v="0"/>
    <n v="0"/>
    <n v="0"/>
    <n v="0"/>
    <n v="0"/>
    <n v="0"/>
  </r>
  <r>
    <x v="1"/>
    <m/>
    <s v="10646R1"/>
    <s v="Black"/>
    <n v="216"/>
    <n v="0"/>
    <n v="0"/>
    <n v="0"/>
    <n v="0"/>
    <n v="0"/>
    <n v="0"/>
    <n v="0"/>
    <n v="0"/>
    <n v="0"/>
    <n v="0"/>
  </r>
  <r>
    <x v="1"/>
    <m/>
    <n v="10680"/>
    <s v="Coyote Tan"/>
    <m/>
    <n v="0"/>
    <n v="0"/>
    <n v="0"/>
    <n v="0"/>
    <n v="0"/>
    <n v="0"/>
    <n v="0"/>
    <n v="0"/>
    <n v="0"/>
    <n v="0"/>
  </r>
  <r>
    <x v="1"/>
    <m/>
    <n v="15013"/>
    <s v="Rainbow Bandana"/>
    <m/>
    <n v="0"/>
    <n v="0"/>
    <n v="0"/>
    <n v="0"/>
    <n v="0"/>
    <n v="0"/>
    <n v="0"/>
    <n v="0"/>
    <n v="0"/>
    <n v="0"/>
  </r>
  <r>
    <x v="2"/>
    <m/>
    <s v="10640R1"/>
    <s v="Black"/>
    <n v="259.2"/>
    <n v="0"/>
    <n v="0"/>
    <n v="0"/>
    <n v="0"/>
    <n v="0"/>
    <n v="0"/>
    <n v="0"/>
    <n v="0"/>
    <n v="0"/>
    <n v="0"/>
  </r>
  <r>
    <x v="2"/>
    <m/>
    <n v="10662"/>
    <s v="Coyote Tan"/>
    <m/>
    <n v="0"/>
    <n v="0"/>
    <n v="0"/>
    <n v="0"/>
    <n v="0"/>
    <n v="0"/>
    <n v="0"/>
    <n v="0"/>
    <n v="0"/>
    <n v="0"/>
  </r>
  <r>
    <x v="3"/>
    <m/>
    <n v="10686"/>
    <s v="Black"/>
    <n v="237.6"/>
    <n v="0"/>
    <n v="0"/>
    <n v="0"/>
    <n v="0"/>
    <n v="0"/>
    <n v="0"/>
    <n v="0"/>
    <n v="0"/>
    <n v="0"/>
    <n v="0"/>
  </r>
  <r>
    <x v="4"/>
    <m/>
    <n v="10688"/>
    <s v="Black"/>
    <n v="264.60000000000002"/>
    <n v="0"/>
    <n v="0"/>
    <n v="0"/>
    <n v="0"/>
    <n v="0"/>
    <n v="0"/>
    <n v="0"/>
    <n v="0"/>
    <n v="0"/>
    <n v="0"/>
  </r>
  <r>
    <x v="5"/>
    <m/>
    <s v="10681R1"/>
    <s v="Black"/>
    <n v="270"/>
    <n v="0"/>
    <n v="0"/>
    <n v="0"/>
    <n v="0"/>
    <n v="0"/>
    <n v="0"/>
    <n v="0"/>
    <n v="0"/>
    <n v="0"/>
    <n v="0"/>
  </r>
  <r>
    <x v="6"/>
    <m/>
    <s v="15902R1"/>
    <s v="Black"/>
    <n v="105"/>
    <n v="0"/>
    <n v="0"/>
    <n v="0"/>
    <n v="0"/>
    <n v="0"/>
    <n v="0"/>
    <n v="0"/>
    <n v="0"/>
    <n v="0"/>
    <n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">
  <r>
    <x v="0"/>
    <m/>
    <s v="10001R1"/>
    <s v="Black"/>
    <n v="59.4"/>
    <n v="0"/>
    <n v="0"/>
    <n v="0"/>
    <n v="0"/>
    <n v="0"/>
    <n v="0"/>
    <n v="0"/>
    <n v="0"/>
    <n v="0"/>
    <n v="0"/>
  </r>
  <r>
    <x v="0"/>
    <m/>
    <n v="10028"/>
    <s v="Forest Green"/>
    <m/>
    <n v="0"/>
    <n v="0"/>
    <n v="0"/>
    <n v="0"/>
    <n v="0"/>
    <n v="0"/>
    <n v="0"/>
    <n v="0"/>
    <n v="0"/>
    <n v="0"/>
  </r>
  <r>
    <x v="0"/>
    <m/>
    <s v="10007R2"/>
    <s v="Coyote Tan"/>
    <m/>
    <n v="0"/>
    <n v="0"/>
    <n v="0"/>
    <n v="0"/>
    <n v="0"/>
    <n v="0"/>
    <n v="0"/>
    <n v="0"/>
    <n v="0"/>
    <n v="0"/>
  </r>
  <r>
    <x v="0"/>
    <m/>
    <n v="10030"/>
    <s v="Blue Block"/>
    <m/>
    <n v="0"/>
    <n v="0"/>
    <n v="0"/>
    <n v="0"/>
    <n v="0"/>
    <n v="0"/>
    <n v="0"/>
    <n v="0"/>
    <n v="0"/>
    <n v="0"/>
  </r>
  <r>
    <x v="0"/>
    <m/>
    <n v="10305"/>
    <s v="Blue Bandana Quilt"/>
    <m/>
    <n v="0"/>
    <n v="0"/>
    <n v="0"/>
    <n v="0"/>
    <n v="0"/>
    <n v="0"/>
    <n v="0"/>
    <n v="0"/>
    <n v="0"/>
    <n v="0"/>
  </r>
  <r>
    <x v="0"/>
    <m/>
    <n v="10313"/>
    <s v="Black Tie Dye"/>
    <m/>
    <n v="0"/>
    <n v="0"/>
    <n v="0"/>
    <n v="0"/>
    <n v="0"/>
    <n v="0"/>
    <n v="0"/>
    <n v="0"/>
    <n v="0"/>
    <n v="0"/>
  </r>
  <r>
    <x v="0"/>
    <m/>
    <n v="10314"/>
    <s v="Multi- Block 2023"/>
    <m/>
    <n v="0"/>
    <n v="0"/>
    <n v="0"/>
    <n v="0"/>
    <n v="0"/>
    <n v="0"/>
    <n v="0"/>
    <n v="0"/>
    <n v="0"/>
    <n v="0"/>
  </r>
  <r>
    <x v="0"/>
    <m/>
    <n v="10315"/>
    <s v="Rainbow Bandana"/>
    <m/>
    <n v="0"/>
    <n v="0"/>
    <n v="0"/>
    <n v="0"/>
    <n v="0"/>
    <n v="0"/>
    <n v="0"/>
    <n v="0"/>
    <n v="0"/>
    <n v="0"/>
  </r>
  <r>
    <x v="1"/>
    <m/>
    <n v="12641"/>
    <s v="Rainbow Bandana"/>
    <n v="48.6"/>
    <n v="0"/>
    <n v="0"/>
    <n v="0"/>
    <n v="0"/>
    <n v="0"/>
    <n v="0"/>
    <n v="0"/>
    <n v="0"/>
    <n v="0"/>
    <n v="0"/>
  </r>
  <r>
    <x v="2"/>
    <m/>
    <s v="10076R1"/>
    <s v="Black"/>
    <n v="86.4"/>
    <n v="0"/>
    <n v="0"/>
    <n v="0"/>
    <n v="0"/>
    <n v="0"/>
    <n v="0"/>
    <n v="0"/>
    <n v="0"/>
    <n v="0"/>
    <n v="0"/>
  </r>
  <r>
    <x v="2"/>
    <m/>
    <n v="10093"/>
    <s v="Blue Block"/>
    <m/>
    <n v="0"/>
    <n v="0"/>
    <n v="0"/>
    <n v="0"/>
    <n v="0"/>
    <n v="0"/>
    <n v="0"/>
    <n v="0"/>
    <n v="0"/>
    <n v="0"/>
  </r>
  <r>
    <x v="2"/>
    <m/>
    <s v="10079R2"/>
    <s v="Coyote Tan"/>
    <m/>
    <n v="0"/>
    <n v="0"/>
    <n v="0"/>
    <n v="0"/>
    <n v="0"/>
    <n v="0"/>
    <n v="0"/>
    <n v="0"/>
    <n v="0"/>
    <n v="0"/>
  </r>
  <r>
    <x v="3"/>
    <m/>
    <s v="11201R1"/>
    <s v="Black"/>
    <n v="86.4"/>
    <n v="0"/>
    <n v="0"/>
    <n v="0"/>
    <n v="0"/>
    <n v="0"/>
    <n v="0"/>
    <n v="0"/>
    <n v="0"/>
    <n v="0"/>
    <n v="0"/>
  </r>
  <r>
    <x v="4"/>
    <m/>
    <n v="14351"/>
    <s v="Black"/>
    <n v="91.8"/>
    <n v="0"/>
    <n v="0"/>
    <n v="0"/>
    <n v="0"/>
    <n v="0"/>
    <n v="0"/>
    <n v="0"/>
    <n v="0"/>
    <n v="0"/>
    <n v="0"/>
  </r>
  <r>
    <x v="4"/>
    <m/>
    <n v="14353"/>
    <s v="Forest Green"/>
    <m/>
    <n v="0"/>
    <n v="0"/>
    <n v="0"/>
    <n v="0"/>
    <n v="0"/>
    <n v="0"/>
    <n v="0"/>
    <n v="0"/>
    <n v="0"/>
    <n v="0"/>
  </r>
  <r>
    <x v="4"/>
    <m/>
    <n v="14360"/>
    <s v="Coyote Tan"/>
    <m/>
    <n v="0"/>
    <n v="0"/>
    <n v="0"/>
    <n v="0"/>
    <n v="0"/>
    <n v="0"/>
    <n v="0"/>
    <n v="0"/>
    <n v="0"/>
    <n v="0"/>
  </r>
  <r>
    <x v="5"/>
    <m/>
    <n v="10506"/>
    <s v="Black"/>
    <n v="70.2"/>
    <n v="0"/>
    <n v="0"/>
    <n v="0"/>
    <n v="0"/>
    <n v="0"/>
    <n v="0"/>
    <n v="0"/>
    <n v="0"/>
    <n v="0"/>
    <n v="0"/>
  </r>
  <r>
    <x v="6"/>
    <m/>
    <n v="14301"/>
    <s v="Black"/>
    <n v="162"/>
    <n v="0"/>
    <n v="0"/>
    <n v="0"/>
    <n v="0"/>
    <n v="0"/>
    <n v="0"/>
    <n v="0"/>
    <n v="0"/>
    <n v="0"/>
    <n v="0"/>
  </r>
  <r>
    <x v="7"/>
    <m/>
    <s v="12851R2"/>
    <s v="Black"/>
    <n v="75.599999999999994"/>
    <n v="0"/>
    <n v="0"/>
    <n v="0"/>
    <n v="0"/>
    <n v="0"/>
    <n v="0"/>
    <n v="0"/>
    <n v="0"/>
    <n v="0"/>
    <n v="0"/>
  </r>
  <r>
    <x v="7"/>
    <m/>
    <s v="12882R1"/>
    <s v="Blue Block"/>
    <m/>
    <n v="0"/>
    <n v="0"/>
    <n v="0"/>
    <n v="0"/>
    <n v="0"/>
    <n v="0"/>
    <n v="0"/>
    <n v="0"/>
    <n v="0"/>
    <n v="0"/>
  </r>
  <r>
    <x v="7"/>
    <m/>
    <n v="12894"/>
    <s v="Blue Bandana"/>
    <m/>
    <n v="0"/>
    <n v="0"/>
    <n v="0"/>
    <n v="0"/>
    <n v="0"/>
    <n v="0"/>
    <n v="0"/>
    <n v="0"/>
    <n v="0"/>
    <n v="0"/>
  </r>
  <r>
    <x v="7"/>
    <m/>
    <n v="13903"/>
    <s v="Black Tie Dye"/>
    <m/>
    <n v="0"/>
    <n v="0"/>
    <n v="0"/>
    <n v="0"/>
    <n v="0"/>
    <n v="0"/>
    <n v="0"/>
    <n v="0"/>
    <n v="0"/>
    <n v="0"/>
  </r>
  <r>
    <x v="7"/>
    <m/>
    <n v="13904"/>
    <s v="Multi Block '23"/>
    <m/>
    <n v="0"/>
    <n v="0"/>
    <n v="0"/>
    <n v="0"/>
    <n v="0"/>
    <n v="0"/>
    <n v="0"/>
    <n v="0"/>
    <n v="0"/>
    <n v="0"/>
  </r>
  <r>
    <x v="7"/>
    <m/>
    <n v="13905"/>
    <s v="Rainbow Bandana"/>
    <m/>
    <n v="0"/>
    <n v="0"/>
    <n v="0"/>
    <n v="0"/>
    <n v="0"/>
    <n v="0"/>
    <n v="0"/>
    <n v="0"/>
    <n v="0"/>
    <n v="0"/>
  </r>
  <r>
    <x v="8"/>
    <m/>
    <s v="11101R2"/>
    <s v="Black"/>
    <n v="91.8"/>
    <n v="0"/>
    <n v="0"/>
    <n v="0"/>
    <n v="0"/>
    <n v="0"/>
    <n v="0"/>
    <n v="0"/>
    <n v="0"/>
    <n v="0"/>
    <n v="0"/>
  </r>
  <r>
    <x v="8"/>
    <m/>
    <s v="11158R1"/>
    <s v="Forest Green"/>
    <m/>
    <n v="0"/>
    <n v="0"/>
    <n v="0"/>
    <n v="0"/>
    <n v="0"/>
    <n v="0"/>
    <n v="0"/>
    <n v="0"/>
    <n v="0"/>
    <n v="0"/>
  </r>
  <r>
    <x v="8"/>
    <m/>
    <s v="11157R3"/>
    <s v="Coyote Tan"/>
    <m/>
    <n v="0"/>
    <n v="0"/>
    <n v="0"/>
    <n v="0"/>
    <n v="0"/>
    <n v="0"/>
    <n v="0"/>
    <n v="0"/>
    <n v="0"/>
    <n v="0"/>
  </r>
  <r>
    <x v="8"/>
    <m/>
    <s v="11160R1"/>
    <s v="Blue Block"/>
    <m/>
    <n v="0"/>
    <n v="0"/>
    <n v="0"/>
    <n v="0"/>
    <n v="0"/>
    <n v="0"/>
    <n v="0"/>
    <n v="0"/>
    <n v="0"/>
    <n v="0"/>
  </r>
  <r>
    <x v="8"/>
    <m/>
    <n v="11189"/>
    <s v="Blue Bandana Quilt"/>
    <m/>
    <n v="0"/>
    <n v="0"/>
    <n v="0"/>
    <n v="0"/>
    <n v="0"/>
    <n v="0"/>
    <n v="0"/>
    <n v="0"/>
    <n v="0"/>
    <n v="0"/>
  </r>
  <r>
    <x v="8"/>
    <m/>
    <n v="14707"/>
    <s v="Black Tie Dye"/>
    <m/>
    <n v="0"/>
    <n v="0"/>
    <n v="0"/>
    <n v="0"/>
    <n v="0"/>
    <n v="0"/>
    <n v="0"/>
    <n v="0"/>
    <n v="0"/>
    <n v="0"/>
  </r>
  <r>
    <x v="8"/>
    <m/>
    <n v="14708"/>
    <s v="Multi Block '23"/>
    <m/>
    <n v="0"/>
    <n v="0"/>
    <n v="0"/>
    <n v="0"/>
    <n v="0"/>
    <n v="0"/>
    <n v="0"/>
    <n v="0"/>
    <n v="0"/>
    <n v="0"/>
  </r>
  <r>
    <x v="8"/>
    <m/>
    <n v="14709"/>
    <s v="Rainbow Bandana"/>
    <m/>
    <n v="0"/>
    <n v="0"/>
    <n v="0"/>
    <n v="0"/>
    <n v="0"/>
    <n v="0"/>
    <n v="0"/>
    <n v="0"/>
    <n v="0"/>
    <n v="0"/>
  </r>
  <r>
    <x v="9"/>
    <m/>
    <s v="12651R2"/>
    <s v="Black"/>
    <n v="91.8"/>
    <n v="0"/>
    <n v="0"/>
    <n v="0"/>
    <n v="0"/>
    <n v="0"/>
    <n v="0"/>
    <n v="0"/>
    <n v="0"/>
    <n v="0"/>
    <n v="0"/>
  </r>
  <r>
    <x v="9"/>
    <m/>
    <n v="12675"/>
    <s v="Multi Block '23"/>
    <m/>
    <n v="0"/>
    <n v="0"/>
    <n v="0"/>
    <n v="0"/>
    <n v="0"/>
    <n v="0"/>
    <n v="0"/>
    <n v="0"/>
    <n v="0"/>
    <n v="0"/>
  </r>
  <r>
    <x v="9"/>
    <m/>
    <s v="10678R2"/>
    <s v="Blue Mesh"/>
    <n v="97.2"/>
    <n v="0"/>
    <n v="0"/>
    <n v="0"/>
    <n v="0"/>
    <n v="0"/>
    <n v="0"/>
    <n v="0"/>
    <n v="0"/>
    <n v="0"/>
    <n v="0"/>
  </r>
  <r>
    <x v="10"/>
    <m/>
    <n v="11141"/>
    <s v="Black"/>
    <n v="118.8"/>
    <n v="0"/>
    <n v="0"/>
    <n v="0"/>
    <n v="0"/>
    <n v="0"/>
    <n v="0"/>
    <n v="0"/>
    <n v="0"/>
    <n v="0"/>
    <n v="0"/>
  </r>
  <r>
    <x v="10"/>
    <m/>
    <n v="11183"/>
    <s v="Coyote Tan"/>
    <m/>
    <n v="0"/>
    <n v="0"/>
    <n v="0"/>
    <n v="0"/>
    <n v="0"/>
    <n v="0"/>
    <n v="0"/>
    <n v="0"/>
    <n v="0"/>
    <n v="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m/>
    <s v="10001R1"/>
    <s v="Black"/>
    <n v="59.4"/>
    <n v="0"/>
    <n v="0"/>
    <n v="0"/>
    <n v="0"/>
    <n v="0"/>
    <n v="0"/>
    <n v="0"/>
    <n v="0"/>
    <n v="0"/>
    <n v="0"/>
  </r>
  <r>
    <x v="0"/>
    <m/>
    <n v="10028"/>
    <s v="Forest Green"/>
    <m/>
    <n v="0"/>
    <n v="0"/>
    <n v="0"/>
    <n v="0"/>
    <n v="0"/>
    <n v="0"/>
    <n v="0"/>
    <n v="0"/>
    <n v="0"/>
    <n v="0"/>
  </r>
  <r>
    <x v="0"/>
    <m/>
    <s v="10007R2"/>
    <s v="Coyote Tan"/>
    <m/>
    <n v="0"/>
    <n v="0"/>
    <n v="0"/>
    <n v="0"/>
    <n v="0"/>
    <n v="0"/>
    <n v="0"/>
    <n v="0"/>
    <n v="0"/>
    <n v="0"/>
  </r>
  <r>
    <x v="0"/>
    <m/>
    <n v="10030"/>
    <s v="Blue Block"/>
    <m/>
    <n v="0"/>
    <n v="0"/>
    <n v="0"/>
    <n v="0"/>
    <n v="0"/>
    <n v="0"/>
    <n v="0"/>
    <n v="0"/>
    <n v="0"/>
    <n v="0"/>
  </r>
  <r>
    <x v="0"/>
    <m/>
    <n v="10305"/>
    <s v="Blue Bandana Quilt"/>
    <m/>
    <n v="0"/>
    <n v="0"/>
    <n v="0"/>
    <n v="0"/>
    <n v="0"/>
    <n v="0"/>
    <n v="0"/>
    <n v="0"/>
    <n v="0"/>
    <n v="0"/>
  </r>
  <r>
    <x v="0"/>
    <m/>
    <n v="10313"/>
    <s v="Black Tie Dye"/>
    <m/>
    <n v="0"/>
    <n v="0"/>
    <n v="0"/>
    <n v="0"/>
    <n v="0"/>
    <n v="0"/>
    <n v="0"/>
    <n v="0"/>
    <n v="0"/>
    <n v="0"/>
  </r>
  <r>
    <x v="0"/>
    <m/>
    <n v="10314"/>
    <s v="Multi- Block 2023"/>
    <m/>
    <n v="0"/>
    <n v="0"/>
    <n v="0"/>
    <n v="0"/>
    <n v="0"/>
    <n v="0"/>
    <n v="0"/>
    <n v="0"/>
    <n v="0"/>
    <n v="0"/>
  </r>
  <r>
    <x v="0"/>
    <m/>
    <n v="10315"/>
    <s v="Rainbow Bandana"/>
    <m/>
    <n v="0"/>
    <n v="0"/>
    <n v="0"/>
    <n v="0"/>
    <n v="0"/>
    <n v="0"/>
    <n v="0"/>
    <n v="0"/>
    <n v="0"/>
    <n v="0"/>
  </r>
  <r>
    <x v="1"/>
    <m/>
    <n v="12641"/>
    <s v="Rainbow Bandana"/>
    <n v="48.6"/>
    <n v="0"/>
    <n v="0"/>
    <n v="0"/>
    <n v="0"/>
    <n v="0"/>
    <n v="0"/>
    <n v="0"/>
    <n v="0"/>
    <n v="0"/>
    <n v="0"/>
  </r>
  <r>
    <x v="2"/>
    <m/>
    <s v="10076R1"/>
    <s v="Black"/>
    <n v="86.4"/>
    <n v="0"/>
    <n v="0"/>
    <n v="0"/>
    <n v="0"/>
    <n v="0"/>
    <n v="0"/>
    <n v="0"/>
    <n v="0"/>
    <n v="0"/>
    <n v="0"/>
  </r>
  <r>
    <x v="2"/>
    <m/>
    <n v="10093"/>
    <s v="Blue Block"/>
    <m/>
    <n v="0"/>
    <n v="0"/>
    <n v="0"/>
    <n v="0"/>
    <n v="0"/>
    <n v="0"/>
    <n v="0"/>
    <n v="0"/>
    <n v="0"/>
    <n v="0"/>
  </r>
  <r>
    <x v="2"/>
    <m/>
    <s v="10079R2"/>
    <s v="Coyote Tan"/>
    <m/>
    <n v="0"/>
    <n v="0"/>
    <n v="0"/>
    <n v="0"/>
    <n v="0"/>
    <n v="0"/>
    <n v="0"/>
    <n v="0"/>
    <n v="0"/>
    <n v="0"/>
  </r>
  <r>
    <x v="3"/>
    <m/>
    <s v="11201R1"/>
    <s v="Black"/>
    <n v="86.4"/>
    <n v="0"/>
    <n v="0"/>
    <n v="0"/>
    <n v="0"/>
    <n v="0"/>
    <n v="0"/>
    <n v="0"/>
    <n v="0"/>
    <n v="0"/>
    <n v="0"/>
  </r>
  <r>
    <x v="4"/>
    <m/>
    <n v="14351"/>
    <s v="Black"/>
    <n v="91.8"/>
    <n v="0"/>
    <n v="0"/>
    <n v="0"/>
    <n v="0"/>
    <n v="0"/>
    <n v="0"/>
    <n v="0"/>
    <n v="0"/>
    <n v="0"/>
    <n v="0"/>
  </r>
  <r>
    <x v="4"/>
    <m/>
    <n v="14353"/>
    <s v="Forest Green"/>
    <m/>
    <n v="0"/>
    <n v="0"/>
    <n v="0"/>
    <n v="0"/>
    <n v="0"/>
    <n v="0"/>
    <n v="0"/>
    <n v="0"/>
    <n v="0"/>
    <n v="0"/>
  </r>
  <r>
    <x v="4"/>
    <m/>
    <n v="14360"/>
    <s v="Coyote Tan"/>
    <m/>
    <n v="0"/>
    <n v="0"/>
    <n v="0"/>
    <n v="0"/>
    <n v="0"/>
    <n v="0"/>
    <n v="0"/>
    <n v="0"/>
    <n v="0"/>
    <n v="0"/>
  </r>
  <r>
    <x v="5"/>
    <m/>
    <n v="10506"/>
    <s v="Black"/>
    <n v="70.2"/>
    <n v="0"/>
    <n v="0"/>
    <n v="0"/>
    <n v="0"/>
    <n v="0"/>
    <n v="0"/>
    <n v="0"/>
    <n v="0"/>
    <n v="0"/>
    <n v="0"/>
  </r>
  <r>
    <x v="6"/>
    <m/>
    <n v="14301"/>
    <s v="Black"/>
    <n v="162"/>
    <n v="0"/>
    <n v="0"/>
    <n v="0"/>
    <n v="0"/>
    <n v="0"/>
    <n v="0"/>
    <n v="0"/>
    <n v="0"/>
    <n v="0"/>
    <n v="0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x v="0"/>
    <s v="Fleece"/>
    <n v="12479"/>
    <s v="Black Fleece"/>
    <n v="25"/>
    <n v="0"/>
    <n v="0"/>
    <n v="0"/>
    <n v="0"/>
    <n v="0"/>
    <n v="0"/>
    <n v="0"/>
    <n v="0"/>
    <n v="0"/>
    <n v="0"/>
  </r>
  <r>
    <x v="0"/>
    <s v="Quilted"/>
    <n v="12457"/>
    <s v="Scarlet/Iron"/>
    <n v="30"/>
    <n v="0"/>
    <n v="0"/>
    <n v="0"/>
    <n v="0"/>
    <n v="0"/>
    <n v="0"/>
    <n v="0"/>
    <n v="0"/>
    <n v="0"/>
    <n v="0"/>
  </r>
  <r>
    <x v="0"/>
    <m/>
    <n v="12500"/>
    <s v="Coyote Tan / Forest"/>
    <m/>
    <n v="0"/>
    <n v="0"/>
    <n v="0"/>
    <n v="0"/>
    <n v="0"/>
    <n v="0"/>
    <n v="0"/>
    <n v="0"/>
    <n v="0"/>
    <n v="0"/>
  </r>
  <r>
    <x v="1"/>
    <s v="Fleece"/>
    <n v="12480"/>
    <s v="Black Fleece"/>
    <n v="25"/>
    <n v="0"/>
    <n v="0"/>
    <n v="0"/>
    <n v="0"/>
    <n v="0"/>
    <n v="0"/>
    <n v="0"/>
    <n v="0"/>
    <n v="0"/>
    <n v="0"/>
  </r>
  <r>
    <x v="1"/>
    <s v="Quilted"/>
    <n v="12509"/>
    <s v="Coyote Tan / Forest"/>
    <n v="30"/>
    <n v="0"/>
    <n v="0"/>
    <n v="0"/>
    <n v="0"/>
    <n v="0"/>
    <n v="0"/>
    <n v="0"/>
    <n v="0"/>
    <n v="0"/>
    <n v="0"/>
  </r>
  <r>
    <x v="2"/>
    <s v="Fleece"/>
    <n v="12481"/>
    <s v="Black Fleece"/>
    <n v="35"/>
    <n v="0"/>
    <n v="0"/>
    <n v="0"/>
    <n v="0"/>
    <n v="0"/>
    <n v="0"/>
    <n v="0"/>
    <n v="0"/>
    <n v="0"/>
    <n v="0"/>
  </r>
  <r>
    <x v="2"/>
    <s v="Quilted"/>
    <n v="12461"/>
    <s v="Scarlet/Iron"/>
    <n v="40"/>
    <n v="0"/>
    <n v="0"/>
    <n v="0"/>
    <n v="0"/>
    <n v="0"/>
    <n v="0"/>
    <n v="0"/>
    <n v="0"/>
    <n v="0"/>
    <n v="0"/>
  </r>
  <r>
    <x v="2"/>
    <m/>
    <n v="12503"/>
    <s v="Coyote Tan / Forest"/>
    <m/>
    <n v="0"/>
    <n v="0"/>
    <n v="0"/>
    <n v="0"/>
    <n v="0"/>
    <n v="0"/>
    <n v="0"/>
    <n v="0"/>
    <n v="0"/>
    <n v="0"/>
  </r>
  <r>
    <x v="3"/>
    <s v="Fleece"/>
    <n v="12482"/>
    <s v="Black Fleece"/>
    <n v="35"/>
    <n v="0"/>
    <n v="0"/>
    <n v="0"/>
    <n v="0"/>
    <n v="0"/>
    <n v="0"/>
    <n v="0"/>
    <n v="0"/>
    <n v="0"/>
    <n v="0"/>
  </r>
  <r>
    <x v="3"/>
    <s v="Quilted"/>
    <n v="12504"/>
    <s v="Coyote Tan / Forest"/>
    <n v="40"/>
    <n v="0"/>
    <n v="0"/>
    <n v="0"/>
    <n v="0"/>
    <n v="0"/>
    <n v="0"/>
    <n v="0"/>
    <n v="0"/>
    <n v="0"/>
    <n v="0"/>
  </r>
  <r>
    <x v="4"/>
    <s v="Sunset/Beach"/>
    <n v="12467"/>
    <s v="Black"/>
    <n v="75"/>
    <n v="0"/>
    <n v="0"/>
    <n v="0"/>
    <n v="0"/>
    <n v="0"/>
    <n v="0"/>
    <n v="0"/>
    <n v="0"/>
    <n v="0"/>
    <n v="0"/>
  </r>
  <r>
    <x v="4"/>
    <s v="Savanna/Playa"/>
    <n v="12469"/>
    <s v="Black"/>
    <m/>
    <n v="0"/>
    <n v="0"/>
    <n v="0"/>
    <n v="0"/>
    <n v="0"/>
    <n v="0"/>
    <n v="0"/>
    <n v="0"/>
    <n v="0"/>
    <n v="0"/>
  </r>
  <r>
    <x v="5"/>
    <s v="Fleece"/>
    <n v="12485"/>
    <s v="Black Fleece"/>
    <n v="40"/>
    <n v="0"/>
    <n v="0"/>
    <n v="0"/>
    <n v="0"/>
    <n v="0"/>
    <n v="0"/>
    <n v="0"/>
    <n v="0"/>
    <n v="0"/>
    <n v="0"/>
  </r>
  <r>
    <x v="6"/>
    <s v="Cot One "/>
    <n v="12488"/>
    <s v="Black Fleece"/>
    <n v="45"/>
    <n v="0"/>
    <n v="0"/>
    <n v="0"/>
    <n v="0"/>
    <n v="0"/>
    <n v="0"/>
    <n v="0"/>
    <n v="0"/>
    <n v="0"/>
    <n v="0"/>
  </r>
  <r>
    <x v="6"/>
    <s v="Cot One Long"/>
    <n v="12508"/>
    <s v="Black Fleece"/>
    <m/>
    <n v="0"/>
    <n v="0"/>
    <n v="0"/>
    <n v="0"/>
    <n v="0"/>
    <n v="0"/>
    <n v="0"/>
    <n v="0"/>
    <n v="0"/>
    <n v="0"/>
  </r>
  <r>
    <x v="7"/>
    <s v="Cot One "/>
    <n v="12510"/>
    <s v="Black/Iron"/>
    <n v="50"/>
    <n v="0"/>
    <n v="0"/>
    <n v="0"/>
    <n v="0"/>
    <n v="0"/>
    <n v="0"/>
    <n v="0"/>
    <n v="0"/>
    <n v="0"/>
    <n v="0"/>
  </r>
  <r>
    <x v="7"/>
    <s v="Cot One Long"/>
    <n v="12511"/>
    <s v="Black/Iron"/>
    <m/>
    <n v="0"/>
    <n v="0"/>
    <n v="0"/>
    <n v="0"/>
    <n v="0"/>
    <n v="0"/>
    <n v="0"/>
    <n v="0"/>
    <n v="0"/>
    <n v="0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x v="0"/>
    <m/>
    <n v="14501"/>
    <s v="Black"/>
    <n v="51.2"/>
    <n v="0"/>
    <n v="0"/>
    <n v="0"/>
    <n v="0"/>
    <n v="0"/>
    <n v="0"/>
    <n v="0"/>
    <n v="0"/>
    <n v="0"/>
    <n v="0"/>
  </r>
  <r>
    <x v="0"/>
    <m/>
    <n v="14508"/>
    <s v="White"/>
    <m/>
    <n v="0"/>
    <n v="0"/>
    <n v="0"/>
    <n v="0"/>
    <n v="0"/>
    <n v="0"/>
    <n v="0"/>
    <n v="0"/>
    <n v="0"/>
    <n v="0"/>
  </r>
  <r>
    <x v="1"/>
    <m/>
    <s v="10551R1"/>
    <s v="Black"/>
    <n v="81"/>
    <n v="0"/>
    <n v="0"/>
    <n v="0"/>
    <n v="0"/>
    <n v="0"/>
    <n v="0"/>
    <n v="0"/>
    <n v="0"/>
    <n v="0"/>
    <n v="0"/>
  </r>
  <r>
    <x v="1"/>
    <m/>
    <s v="10552R1"/>
    <s v="Grey"/>
    <m/>
    <n v="0"/>
    <n v="0"/>
    <n v="0"/>
    <n v="0"/>
    <n v="0"/>
    <n v="0"/>
    <n v="0"/>
    <n v="0"/>
    <n v="0"/>
    <n v="0"/>
  </r>
  <r>
    <x v="1"/>
    <m/>
    <n v="10554"/>
    <s v="White"/>
    <m/>
    <n v="0"/>
    <n v="0"/>
    <n v="0"/>
    <n v="0"/>
    <n v="0"/>
    <n v="0"/>
    <n v="0"/>
    <n v="0"/>
    <n v="0"/>
    <n v="0"/>
  </r>
  <r>
    <x v="2"/>
    <m/>
    <n v="10555"/>
    <s v="Black"/>
    <n v="86.4"/>
    <n v="0"/>
    <n v="0"/>
    <n v="0"/>
    <n v="0"/>
    <n v="0"/>
    <n v="0"/>
    <n v="0"/>
    <n v="0"/>
    <n v="0"/>
    <n v="0"/>
  </r>
  <r>
    <x v="2"/>
    <m/>
    <n v="10556"/>
    <s v="Grey"/>
    <m/>
    <n v="0"/>
    <n v="0"/>
    <n v="0"/>
    <n v="0"/>
    <n v="0"/>
    <n v="0"/>
    <n v="0"/>
    <n v="0"/>
    <n v="0"/>
    <n v="0"/>
  </r>
  <r>
    <x v="3"/>
    <m/>
    <n v="10559"/>
    <s v="Black"/>
    <n v="97.2"/>
    <n v="0"/>
    <n v="0"/>
    <n v="0"/>
    <n v="0"/>
    <n v="0"/>
    <n v="0"/>
    <n v="0"/>
    <n v="0"/>
    <n v="0"/>
    <n v="0"/>
  </r>
  <r>
    <x v="3"/>
    <m/>
    <n v="10560"/>
    <s v="Grey"/>
    <m/>
    <n v="0"/>
    <n v="0"/>
    <n v="0"/>
    <n v="0"/>
    <n v="0"/>
    <n v="0"/>
    <n v="0"/>
    <n v="0"/>
    <n v="0"/>
    <n v="0"/>
  </r>
  <r>
    <x v="3"/>
    <m/>
    <n v="10562"/>
    <s v="White"/>
    <m/>
    <n v="0"/>
    <n v="0"/>
    <n v="0"/>
    <n v="0"/>
    <n v="0"/>
    <n v="0"/>
    <n v="0"/>
    <n v="0"/>
    <n v="0"/>
    <n v="0"/>
  </r>
  <r>
    <x v="4"/>
    <m/>
    <s v="10501R1"/>
    <s v="Black"/>
    <n v="70.2"/>
    <n v="0"/>
    <n v="0"/>
    <n v="0"/>
    <n v="0"/>
    <n v="0"/>
    <n v="0"/>
    <n v="0"/>
    <n v="0"/>
    <n v="0"/>
    <n v="0"/>
  </r>
  <r>
    <x v="4"/>
    <m/>
    <s v="10503R1"/>
    <s v="Coyote Tan"/>
    <m/>
    <n v="0"/>
    <n v="0"/>
    <n v="0"/>
    <n v="0"/>
    <n v="0"/>
    <n v="0"/>
    <n v="0"/>
    <n v="0"/>
    <n v="0"/>
    <n v="0"/>
  </r>
  <r>
    <x v="5"/>
    <m/>
    <s v="10607R2"/>
    <s v="Black"/>
    <n v="162"/>
    <n v="0"/>
    <n v="0"/>
    <n v="0"/>
    <n v="0"/>
    <n v="0"/>
    <n v="0"/>
    <n v="0"/>
    <n v="0"/>
    <n v="0"/>
    <n v="0"/>
  </r>
  <r>
    <x v="5"/>
    <m/>
    <n v="15014"/>
    <s v="White"/>
    <m/>
    <n v="0"/>
    <n v="0"/>
    <n v="0"/>
    <n v="0"/>
    <n v="0"/>
    <n v="0"/>
    <n v="0"/>
    <n v="0"/>
    <n v="0"/>
    <n v="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">
  <r>
    <x v="0"/>
    <m/>
    <n v="11001"/>
    <s v="Black"/>
    <n v="75.599999999999994"/>
    <n v="0"/>
    <n v="0"/>
    <n v="0"/>
    <n v="0"/>
    <n v="0"/>
    <n v="0"/>
    <n v="0"/>
    <n v="0"/>
    <n v="0"/>
    <n v="0"/>
  </r>
  <r>
    <x v="1"/>
    <m/>
    <n v="11008"/>
    <s v="Black"/>
    <n v="81"/>
    <n v="0"/>
    <n v="0"/>
    <n v="0"/>
    <n v="0"/>
    <n v="0"/>
    <n v="0"/>
    <n v="0"/>
    <n v="0"/>
    <n v="0"/>
    <n v="0"/>
  </r>
  <r>
    <x v="1"/>
    <m/>
    <n v="13893"/>
    <s v="Coyote Tan"/>
    <m/>
    <n v="0"/>
    <n v="0"/>
    <n v="0"/>
    <n v="0"/>
    <n v="0"/>
    <n v="0"/>
    <n v="0"/>
    <n v="0"/>
    <n v="0"/>
    <n v="0"/>
  </r>
  <r>
    <x v="1"/>
    <m/>
    <n v="13869"/>
    <s v="Rainbow Bandana"/>
    <m/>
    <n v="0"/>
    <n v="0"/>
    <n v="0"/>
    <n v="0"/>
    <n v="0"/>
    <n v="0"/>
    <n v="0"/>
    <n v="0"/>
    <n v="0"/>
    <n v="0"/>
  </r>
  <r>
    <x v="2"/>
    <m/>
    <n v="11022"/>
    <s v="Black"/>
    <n v="91.8"/>
    <n v="0"/>
    <n v="0"/>
    <n v="0"/>
    <n v="0"/>
    <n v="0"/>
    <n v="0"/>
    <n v="0"/>
    <n v="0"/>
    <n v="0"/>
    <n v="0"/>
  </r>
  <r>
    <x v="2"/>
    <m/>
    <n v="13894"/>
    <s v="Coyote Tan"/>
    <m/>
    <n v="0"/>
    <n v="0"/>
    <n v="0"/>
    <n v="0"/>
    <n v="0"/>
    <n v="0"/>
    <n v="0"/>
    <n v="0"/>
    <n v="0"/>
    <n v="0"/>
  </r>
  <r>
    <x v="2"/>
    <m/>
    <n v="13872"/>
    <s v="Rainbow Bandana"/>
    <m/>
    <n v="0"/>
    <n v="0"/>
    <n v="0"/>
    <n v="0"/>
    <n v="0"/>
    <n v="0"/>
    <n v="0"/>
    <n v="0"/>
    <n v="0"/>
    <n v="0"/>
  </r>
  <r>
    <x v="3"/>
    <m/>
    <n v="11078"/>
    <s v="Black"/>
    <n v="135"/>
    <n v="0"/>
    <n v="0"/>
    <n v="0"/>
    <n v="0"/>
    <n v="0"/>
    <n v="0"/>
    <n v="0"/>
    <n v="0"/>
    <n v="0"/>
    <n v="0"/>
  </r>
  <r>
    <x v="3"/>
    <m/>
    <n v="11095"/>
    <s v="Coyote Tan"/>
    <m/>
    <n v="0"/>
    <n v="0"/>
    <n v="0"/>
    <n v="0"/>
    <n v="0"/>
    <n v="0"/>
    <n v="0"/>
    <n v="0"/>
    <n v="0"/>
    <n v="0"/>
  </r>
  <r>
    <x v="4"/>
    <m/>
    <n v="13889"/>
    <s v="Black"/>
    <n v="162"/>
    <n v="0"/>
    <n v="0"/>
    <n v="0"/>
    <n v="0"/>
    <n v="0"/>
    <n v="0"/>
    <n v="0"/>
    <n v="0"/>
    <n v="0"/>
    <n v="0"/>
  </r>
  <r>
    <x v="5"/>
    <s v="S"/>
    <n v="11070"/>
    <s v="Black"/>
    <n v="24.2"/>
    <n v="0"/>
    <n v="0"/>
    <n v="0"/>
    <n v="0"/>
    <n v="0"/>
    <n v="0"/>
    <n v="0"/>
    <n v="0"/>
    <n v="0"/>
    <n v="0"/>
  </r>
  <r>
    <x v="5"/>
    <s v="M"/>
    <n v="11072"/>
    <s v="Black"/>
    <n v="29.6"/>
    <n v="0"/>
    <n v="0"/>
    <n v="0"/>
    <n v="0"/>
    <n v="0"/>
    <n v="0"/>
    <n v="0"/>
    <n v="0"/>
    <n v="0"/>
    <n v="0"/>
  </r>
  <r>
    <x v="6"/>
    <m/>
    <n v="15466"/>
    <s v="Black"/>
    <n v="97.2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3D7256-5D44-4037-B26C-1616FF199830}" name="PivotTable9" cacheId="3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K89:AM98" firstHeaderRow="0" firstDataRow="1" firstDataCol="1"/>
  <pivotFields count="15">
    <pivotField axis="axisRow" showAll="0">
      <items count="10">
        <item x="1"/>
        <item x="4"/>
        <item x="2"/>
        <item x="0"/>
        <item x="3"/>
        <item x="6"/>
        <item x="5"/>
        <item x="7"/>
        <item h="1" m="1" x="8"/>
        <item t="default"/>
      </items>
    </pivotField>
    <pivotField showAll="0"/>
    <pivotField numFmtId="1" showAll="0"/>
    <pivotField showAll="0"/>
    <pivotField showAll="0"/>
    <pivotField numFmtId="1" showAll="0"/>
    <pivotField numFmtId="2" showAll="0"/>
    <pivotField numFmtId="1" showAll="0"/>
    <pivotField numFmtId="2" showAll="0"/>
    <pivotField numFmtId="1" showAll="0"/>
    <pivotField numFmtId="2" showAll="0"/>
    <pivotField numFmtId="1" showAll="0"/>
    <pivotField numFmtId="2" showAll="0"/>
    <pivotField dataField="1" numFmtId="1" showAll="0"/>
    <pivotField dataField="1" numFmtId="1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 Units" fld="13" baseField="0" baseItem="0"/>
    <dataField name="Sum of F Cost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D881E8-3278-45FD-8259-9780B2FAACE4}" name="PivotTable4" cacheId="35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K34:AM42" firstHeaderRow="0" firstDataRow="1" firstDataCol="1"/>
  <pivotFields count="15">
    <pivotField axis="axisRow" showAll="0">
      <items count="9">
        <item x="2"/>
        <item x="0"/>
        <item x="5"/>
        <item x="1"/>
        <item x="3"/>
        <item x="4"/>
        <item x="6"/>
        <item h="1" m="1" x="7"/>
        <item t="default"/>
      </items>
    </pivotField>
    <pivotField showAll="0"/>
    <pivotField showAll="0"/>
    <pivotField showAll="0"/>
    <pivotField showAll="0"/>
    <pivotField numFmtId="1" showAll="0"/>
    <pivotField numFmtId="2" showAll="0"/>
    <pivotField numFmtId="1" showAll="0"/>
    <pivotField numFmtId="2" showAll="0"/>
    <pivotField numFmtId="1" showAll="0"/>
    <pivotField numFmtId="2" showAll="0"/>
    <pivotField numFmtId="1" showAll="0"/>
    <pivotField numFmtId="2" showAll="0"/>
    <pivotField dataField="1" numFmtId="1" showAll="0"/>
    <pivotField dataField="1" numFmtI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 Units" fld="13" baseField="0" baseItem="0"/>
    <dataField name="Sum of F Cost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C3206F-6A67-4EB3-B6B6-F804F2FA482F}" name="PivotTable2" cacheId="37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K16:AM24" firstHeaderRow="0" firstDataRow="1" firstDataCol="1"/>
  <pivotFields count="15">
    <pivotField axis="axisRow" showAll="0">
      <items count="9">
        <item x="6"/>
        <item x="4"/>
        <item x="0"/>
        <item x="1"/>
        <item x="2"/>
        <item x="5"/>
        <item x="3"/>
        <item h="1" m="1" x="7"/>
        <item t="default"/>
      </items>
    </pivotField>
    <pivotField showAll="0"/>
    <pivotField showAll="0"/>
    <pivotField showAll="0"/>
    <pivotField showAll="0"/>
    <pivotField numFmtId="1" showAll="0"/>
    <pivotField numFmtId="2" showAll="0"/>
    <pivotField numFmtId="1" showAll="0"/>
    <pivotField numFmtId="2" showAll="0"/>
    <pivotField numFmtId="1" showAll="0"/>
    <pivotField numFmtId="2" showAll="0"/>
    <pivotField numFmtId="1" showAll="0"/>
    <pivotField numFmtId="2" showAll="0"/>
    <pivotField dataField="1" numFmtId="1" showAll="0"/>
    <pivotField dataField="1" numFmtI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 Units" fld="13" baseField="0" baseItem="0"/>
    <dataField name="Sum of F Cost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96772B-403B-4B2B-9FDA-43069641DED2}" name="PivotTable5" cacheId="38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K44:AM53" firstHeaderRow="0" firstDataRow="1" firstDataCol="1"/>
  <pivotFields count="15">
    <pivotField axis="axisRow" showAll="0">
      <items count="11">
        <item x="5"/>
        <item x="0"/>
        <item x="1"/>
        <item x="6"/>
        <item m="1" x="9"/>
        <item x="7"/>
        <item x="3"/>
        <item x="2"/>
        <item x="4"/>
        <item h="1" m="1" x="8"/>
        <item t="default"/>
      </items>
    </pivotField>
    <pivotField showAll="0"/>
    <pivotField showAll="0"/>
    <pivotField showAll="0"/>
    <pivotField showAll="0"/>
    <pivotField numFmtId="1" showAll="0"/>
    <pivotField numFmtId="2" showAll="0"/>
    <pivotField numFmtId="1" showAll="0"/>
    <pivotField numFmtId="2" showAll="0"/>
    <pivotField numFmtId="1" showAll="0"/>
    <pivotField numFmtId="2" showAll="0"/>
    <pivotField numFmtId="1" showAll="0"/>
    <pivotField numFmtId="2" showAll="0"/>
    <pivotField dataField="1" numFmtId="1" showAll="0"/>
    <pivotField dataField="1" numFmtId="1" showAll="0"/>
  </pivotFields>
  <rowFields count="1">
    <field x="0"/>
  </rowFields>
  <rowItems count="9">
    <i>
      <x/>
    </i>
    <i>
      <x v="1"/>
    </i>
    <i>
      <x v="2"/>
    </i>
    <i>
      <x v="3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 Units" fld="13" baseField="0" baseItem="0"/>
    <dataField name="Sum of F Cost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37C17C-14FA-4D3E-B5DB-24E4A425EEB7}" name="PivotTable3" cacheId="36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K26:AM31" firstHeaderRow="0" firstDataRow="1" firstDataCol="1"/>
  <pivotFields count="15">
    <pivotField axis="axisRow" showAll="0">
      <items count="13">
        <item x="9"/>
        <item h="1" x="6"/>
        <item h="1" x="4"/>
        <item h="1" x="0"/>
        <item h="1" x="1"/>
        <item h="1" x="2"/>
        <item x="7"/>
        <item h="1" x="5"/>
        <item x="10"/>
        <item x="8"/>
        <item h="1" x="3"/>
        <item h="1" m="1" x="11"/>
        <item t="default"/>
      </items>
    </pivotField>
    <pivotField showAll="0"/>
    <pivotField showAll="0"/>
    <pivotField showAll="0"/>
    <pivotField showAll="0"/>
    <pivotField numFmtId="1" showAll="0"/>
    <pivotField numFmtId="2" showAll="0"/>
    <pivotField numFmtId="1" showAll="0"/>
    <pivotField numFmtId="2" showAll="0"/>
    <pivotField numFmtId="1" showAll="0"/>
    <pivotField numFmtId="2" showAll="0"/>
    <pivotField numFmtId="1" showAll="0"/>
    <pivotField numFmtId="2" showAll="0"/>
    <pivotField dataField="1" numFmtId="1" showAll="0"/>
    <pivotField dataField="1" numFmtId="1" showAll="0"/>
  </pivotFields>
  <rowFields count="1">
    <field x="0"/>
  </rowFields>
  <rowItems count="5">
    <i>
      <x/>
    </i>
    <i>
      <x v="6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 Units" fld="13" baseField="0" baseItem="0"/>
    <dataField name="Sum of F Cost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EB0AAE-BB6C-4865-95CC-42EBA361C2E1}" name="PivotTable8" cacheId="3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K84:AM87" firstHeaderRow="0" firstDataRow="1" firstDataCol="1"/>
  <pivotFields count="15">
    <pivotField axis="axisRow" showAll="0">
      <items count="4">
        <item x="1"/>
        <item x="0"/>
        <item h="1" m="1" x="2"/>
        <item t="default"/>
      </items>
    </pivotField>
    <pivotField showAll="0"/>
    <pivotField showAll="0"/>
    <pivotField showAll="0"/>
    <pivotField showAll="0"/>
    <pivotField numFmtId="1" showAll="0"/>
    <pivotField numFmtId="2" showAll="0"/>
    <pivotField numFmtId="1" showAll="0"/>
    <pivotField numFmtId="2" showAll="0"/>
    <pivotField numFmtId="1" showAll="0"/>
    <pivotField numFmtId="2" showAll="0"/>
    <pivotField numFmtId="1" showAll="0"/>
    <pivotField numFmtId="2" showAll="0"/>
    <pivotField dataField="1" numFmtId="1" showAll="0"/>
    <pivotField dataField="1" numFmtId="1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 Units" fld="13" baseField="0" baseItem="0"/>
    <dataField name="Sum of F Cost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88D418-4B0A-4637-A5F9-A39D5A776F49}" name="PivotTable6" cacheId="34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K55:AM72" firstHeaderRow="0" firstDataRow="1" firstDataCol="1"/>
  <pivotFields count="15">
    <pivotField axis="axisRow" showAll="0">
      <items count="18">
        <item x="8"/>
        <item x="7"/>
        <item x="4"/>
        <item x="13"/>
        <item x="10"/>
        <item x="0"/>
        <item x="6"/>
        <item x="1"/>
        <item x="12"/>
        <item x="11"/>
        <item x="15"/>
        <item x="3"/>
        <item x="9"/>
        <item x="5"/>
        <item x="14"/>
        <item x="16"/>
        <item h="1" x="2"/>
        <item t="default"/>
      </items>
    </pivotField>
    <pivotField showAll="0"/>
    <pivotField showAll="0"/>
    <pivotField showAll="0"/>
    <pivotField showAll="0"/>
    <pivotField numFmtId="1" showAll="0"/>
    <pivotField numFmtId="2" showAll="0"/>
    <pivotField numFmtId="1" showAll="0"/>
    <pivotField numFmtId="2" showAll="0"/>
    <pivotField numFmtId="1" showAll="0"/>
    <pivotField numFmtId="2" showAll="0"/>
    <pivotField numFmtId="1" showAll="0"/>
    <pivotField numFmtId="2" showAll="0"/>
    <pivotField dataField="1" numFmtId="1" showAll="0"/>
    <pivotField dataField="1" numFmtI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 Units" fld="13" baseField="0" baseItem="0"/>
    <dataField name="Sum of F Cost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AA2B60-9A56-47B4-B96A-561DDB4D80BD}" name="PivotTable1" cacheId="39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compact="0" compactData="0" multipleFieldFilters="0">
  <location ref="AK6:AM13" firstHeaderRow="0" firstDataRow="1" firstDataCol="1"/>
  <pivotFields count="15">
    <pivotField axis="axisRow" compact="0" outline="0" subtotalTop="0" showAll="0" defaultSubtotal="0">
      <items count="7">
        <item x="1"/>
        <item x="3"/>
        <item x="2"/>
        <item x="4"/>
        <item x="5"/>
        <item x="0"/>
        <item h="1" m="1" x="6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numFmtId="1" outline="0" subtotalTop="0" showAll="0" defaultSubtotal="0"/>
    <pivotField dataField="1" compact="0" numFmtId="1" outline="0" subtotalTop="0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 Units" fld="13" baseField="0" baseItem="0"/>
    <dataField name="Sum of F Cost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D57E65-8661-4C3D-AB1B-10171418FB93}" name="PivotTable7" cacheId="4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K74:AM82" firstHeaderRow="0" firstDataRow="1" firstDataCol="1"/>
  <pivotFields count="15">
    <pivotField axis="axisRow" showAll="0">
      <items count="9">
        <item x="3"/>
        <item x="6"/>
        <item x="5"/>
        <item x="0"/>
        <item x="1"/>
        <item x="2"/>
        <item h="1" m="1" x="7"/>
        <item x="4"/>
        <item t="default"/>
      </items>
    </pivotField>
    <pivotField showAll="0"/>
    <pivotField showAll="0"/>
    <pivotField showAll="0"/>
    <pivotField showAll="0"/>
    <pivotField numFmtId="1" showAll="0"/>
    <pivotField numFmtId="2" showAll="0"/>
    <pivotField numFmtId="1" showAll="0"/>
    <pivotField numFmtId="2" showAll="0"/>
    <pivotField numFmtId="1" showAll="0"/>
    <pivotField numFmtId="2" showAll="0"/>
    <pivotField numFmtId="1" showAll="0"/>
    <pivotField numFmtId="2" showAll="0"/>
    <pivotField dataField="1" numFmtId="1" showAll="0"/>
    <pivotField dataField="1" numFmtI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 Units" fld="13" baseField="0" baseItem="0"/>
    <dataField name="Sum of F Cost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openxmlformats.org/officeDocument/2006/relationships/printerSettings" Target="../printerSettings/printerSettings3.bin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398E0-144B-4E94-A424-D7155E70FF99}">
  <sheetPr codeName="Sheet1">
    <pageSetUpPr fitToPage="1"/>
  </sheetPr>
  <dimension ref="A1:H33"/>
  <sheetViews>
    <sheetView showGridLines="0" showZeros="0" zoomScale="90" zoomScaleNormal="90" workbookViewId="0">
      <pane ySplit="4" topLeftCell="A5" activePane="bottomLeft" state="frozen"/>
      <selection activeCell="L14" sqref="L14"/>
      <selection pane="bottomLeft" activeCell="G14" sqref="G14"/>
    </sheetView>
  </sheetViews>
  <sheetFormatPr baseColWidth="10" defaultColWidth="9.1640625" defaultRowHeight="13" x14ac:dyDescent="0.15"/>
  <cols>
    <col min="1" max="1" width="15" style="110" customWidth="1"/>
    <col min="2" max="2" width="10.83203125" style="110" customWidth="1"/>
    <col min="3" max="3" width="41.5" style="110" customWidth="1"/>
    <col min="4" max="4" width="2.5" style="110" customWidth="1"/>
    <col min="5" max="5" width="9.33203125" style="110" customWidth="1"/>
    <col min="6" max="6" width="10.1640625" style="110" bestFit="1" customWidth="1"/>
    <col min="7" max="7" width="13.33203125" style="110" customWidth="1"/>
    <col min="8" max="8" width="12.5" style="110" customWidth="1"/>
    <col min="9" max="16384" width="9.1640625" style="110"/>
  </cols>
  <sheetData>
    <row r="1" spans="1:8" ht="66.75" customHeight="1" thickBot="1" x14ac:dyDescent="0.2">
      <c r="F1" s="285" t="s">
        <v>216</v>
      </c>
      <c r="G1" s="285"/>
      <c r="H1" s="285"/>
    </row>
    <row r="2" spans="1:8" ht="26.25" customHeight="1" thickBot="1" x14ac:dyDescent="0.2">
      <c r="A2" s="286" t="s">
        <v>163</v>
      </c>
      <c r="B2" s="286"/>
      <c r="C2" s="286"/>
      <c r="D2" s="286"/>
      <c r="E2" s="286"/>
      <c r="F2" s="286"/>
      <c r="G2" s="286"/>
      <c r="H2" s="286"/>
    </row>
    <row r="3" spans="1:8" s="111" customFormat="1" ht="24" customHeight="1" x14ac:dyDescent="0.2">
      <c r="A3" s="276" t="s">
        <v>164</v>
      </c>
      <c r="B3" s="276"/>
      <c r="C3" s="254"/>
      <c r="E3" s="112" t="s">
        <v>165</v>
      </c>
      <c r="F3" s="280"/>
      <c r="G3" s="280"/>
      <c r="H3" s="280"/>
    </row>
    <row r="4" spans="1:8" s="111" customFormat="1" ht="24" customHeight="1" x14ac:dyDescent="0.2">
      <c r="A4" s="276" t="s">
        <v>182</v>
      </c>
      <c r="B4" s="276"/>
      <c r="C4" s="255"/>
      <c r="E4" s="112" t="s">
        <v>166</v>
      </c>
      <c r="F4" s="287"/>
      <c r="G4" s="288"/>
      <c r="H4" s="288"/>
    </row>
    <row r="5" spans="1:8" s="111" customFormat="1" ht="24" customHeight="1" x14ac:dyDescent="0.2">
      <c r="A5" s="276" t="s">
        <v>167</v>
      </c>
      <c r="B5" s="276"/>
      <c r="C5" s="255"/>
      <c r="E5" s="112" t="s">
        <v>168</v>
      </c>
      <c r="F5" s="288"/>
      <c r="G5" s="288"/>
      <c r="H5" s="288"/>
    </row>
    <row r="6" spans="1:8" s="111" customFormat="1" ht="24" customHeight="1" x14ac:dyDescent="0.2">
      <c r="A6" s="114"/>
      <c r="B6" s="112"/>
      <c r="C6" s="113"/>
    </row>
    <row r="7" spans="1:8" s="111" customFormat="1" ht="24" customHeight="1" x14ac:dyDescent="0.2">
      <c r="A7" s="276" t="s">
        <v>169</v>
      </c>
      <c r="B7" s="276"/>
      <c r="C7" s="255"/>
      <c r="E7" s="112" t="s">
        <v>170</v>
      </c>
      <c r="F7" s="256"/>
      <c r="G7" s="112" t="s">
        <v>171</v>
      </c>
      <c r="H7" s="257"/>
    </row>
    <row r="8" spans="1:8" s="111" customFormat="1" ht="24" customHeight="1" thickBot="1" x14ac:dyDescent="0.25"/>
    <row r="9" spans="1:8" s="111" customFormat="1" ht="24" customHeight="1" thickBot="1" x14ac:dyDescent="0.25">
      <c r="A9" s="286" t="s">
        <v>172</v>
      </c>
      <c r="B9" s="286"/>
      <c r="C9" s="286"/>
      <c r="D9" s="286"/>
      <c r="E9" s="286"/>
      <c r="F9" s="286"/>
      <c r="G9" s="286"/>
      <c r="H9" s="286"/>
    </row>
    <row r="10" spans="1:8" s="111" customFormat="1" ht="24" customHeight="1" x14ac:dyDescent="0.2">
      <c r="A10" s="276" t="s">
        <v>182</v>
      </c>
      <c r="B10" s="276"/>
      <c r="C10" s="256">
        <f>C4</f>
        <v>0</v>
      </c>
    </row>
    <row r="11" spans="1:8" s="111" customFormat="1" ht="24" customHeight="1" x14ac:dyDescent="0.2">
      <c r="A11" s="276" t="s">
        <v>173</v>
      </c>
      <c r="B11" s="276"/>
      <c r="C11" s="258">
        <f>C5</f>
        <v>0</v>
      </c>
    </row>
    <row r="12" spans="1:8" s="111" customFormat="1" ht="24" customHeight="1" x14ac:dyDescent="0.2">
      <c r="A12" s="276" t="s">
        <v>169</v>
      </c>
      <c r="B12" s="276"/>
      <c r="C12" s="259">
        <f>C7</f>
        <v>0</v>
      </c>
      <c r="E12" s="112" t="s">
        <v>170</v>
      </c>
      <c r="F12" s="256">
        <f>F7</f>
        <v>0</v>
      </c>
      <c r="G12" s="112" t="s">
        <v>171</v>
      </c>
      <c r="H12" s="257">
        <f>H7</f>
        <v>0</v>
      </c>
    </row>
    <row r="13" spans="1:8" s="111" customFormat="1" ht="15" customHeight="1" x14ac:dyDescent="0.2"/>
    <row r="14" spans="1:8" s="111" customFormat="1" ht="32.25" customHeight="1" x14ac:dyDescent="0.2">
      <c r="A14" s="283" t="s">
        <v>217</v>
      </c>
      <c r="B14" s="283"/>
      <c r="C14" s="284"/>
      <c r="D14" s="284"/>
      <c r="F14" s="265" t="s">
        <v>203</v>
      </c>
      <c r="G14" s="266"/>
    </row>
    <row r="15" spans="1:8" s="111" customFormat="1" ht="32.25" customHeight="1" x14ac:dyDescent="0.2">
      <c r="A15" s="265"/>
      <c r="B15" s="265"/>
      <c r="C15" s="274" t="str">
        <f>_xlfn.IFNA('CSV1'!E4," ")</f>
        <v xml:space="preserve"> </v>
      </c>
      <c r="D15" s="272"/>
      <c r="F15" s="270"/>
      <c r="G15" s="271"/>
    </row>
    <row r="16" spans="1:8" s="111" customFormat="1" ht="24" customHeight="1" x14ac:dyDescent="0.2"/>
    <row r="17" spans="1:8" s="111" customFormat="1" ht="24" customHeight="1" x14ac:dyDescent="0.2">
      <c r="A17" s="276" t="s">
        <v>194</v>
      </c>
      <c r="B17" s="276"/>
      <c r="C17" s="280"/>
      <c r="D17" s="280"/>
      <c r="E17" s="280"/>
      <c r="F17" s="280"/>
      <c r="G17" s="280"/>
      <c r="H17" s="280"/>
    </row>
    <row r="18" spans="1:8" ht="27" customHeight="1" x14ac:dyDescent="0.15">
      <c r="C18" s="279"/>
      <c r="D18" s="279"/>
      <c r="E18" s="279"/>
      <c r="F18" s="279"/>
      <c r="G18" s="279"/>
      <c r="H18" s="279"/>
    </row>
    <row r="19" spans="1:8" ht="33.75" customHeight="1" x14ac:dyDescent="0.15"/>
    <row r="20" spans="1:8" ht="24" customHeight="1" x14ac:dyDescent="0.15">
      <c r="A20" s="117"/>
      <c r="B20" s="117"/>
      <c r="C20" s="217"/>
      <c r="D20" s="217"/>
      <c r="E20" s="217"/>
      <c r="F20" s="217"/>
      <c r="G20" s="217"/>
      <c r="H20" s="217"/>
    </row>
    <row r="21" spans="1:8" ht="14" thickBot="1" x14ac:dyDescent="0.2"/>
    <row r="22" spans="1:8" s="111" customFormat="1" ht="29.25" customHeight="1" thickBot="1" x14ac:dyDescent="0.25">
      <c r="A22" s="165" t="s">
        <v>192</v>
      </c>
      <c r="B22" s="165"/>
      <c r="C22" s="115" t="s">
        <v>174</v>
      </c>
      <c r="D22" s="183"/>
      <c r="E22" s="281" t="s">
        <v>158</v>
      </c>
      <c r="F22" s="281"/>
      <c r="G22" s="116" t="s">
        <v>175</v>
      </c>
      <c r="H22" s="117"/>
    </row>
    <row r="23" spans="1:8" ht="24" customHeight="1" x14ac:dyDescent="0.15">
      <c r="A23" s="278" t="s">
        <v>4</v>
      </c>
      <c r="B23" s="278"/>
      <c r="C23" s="117">
        <f>'CSV1'!AN6</f>
        <v>0</v>
      </c>
      <c r="E23" s="282">
        <f>'CSV1'!AL13</f>
        <v>0</v>
      </c>
      <c r="F23" s="282"/>
      <c r="G23" s="179">
        <f>'CSV1'!AM13</f>
        <v>0</v>
      </c>
    </row>
    <row r="24" spans="1:8" ht="24" customHeight="1" x14ac:dyDescent="0.15">
      <c r="A24" s="276" t="s">
        <v>176</v>
      </c>
      <c r="B24" s="276"/>
      <c r="C24" s="117">
        <f>'CSV1'!AN16</f>
        <v>0</v>
      </c>
      <c r="E24" s="277">
        <f>'CSV1'!AL24</f>
        <v>0</v>
      </c>
      <c r="F24" s="277"/>
      <c r="G24" s="179">
        <f>'CSV1'!AM24</f>
        <v>0</v>
      </c>
    </row>
    <row r="25" spans="1:8" ht="24" customHeight="1" x14ac:dyDescent="0.15">
      <c r="A25" s="276" t="s">
        <v>40</v>
      </c>
      <c r="B25" s="276"/>
      <c r="C25" s="117">
        <f>'CSV1'!AN26</f>
        <v>0</v>
      </c>
      <c r="E25" s="277">
        <f>'CSV1'!AL31</f>
        <v>0</v>
      </c>
      <c r="F25" s="277"/>
      <c r="G25" s="179">
        <f>'CSV1'!AM31</f>
        <v>0</v>
      </c>
    </row>
    <row r="26" spans="1:8" ht="24" customHeight="1" x14ac:dyDescent="0.15">
      <c r="A26" s="276" t="s">
        <v>99</v>
      </c>
      <c r="B26" s="276"/>
      <c r="C26" s="117">
        <f>'CSV1'!AN34</f>
        <v>0</v>
      </c>
      <c r="E26" s="277">
        <f>'CSV1'!AL42</f>
        <v>0</v>
      </c>
      <c r="F26" s="277"/>
      <c r="G26" s="179">
        <f>'CSV1'!AM42</f>
        <v>0</v>
      </c>
    </row>
    <row r="27" spans="1:8" ht="24" customHeight="1" x14ac:dyDescent="0.15">
      <c r="A27" s="276" t="s">
        <v>129</v>
      </c>
      <c r="B27" s="276"/>
      <c r="C27" s="117">
        <f>'CSV1'!AN74</f>
        <v>0</v>
      </c>
      <c r="E27" s="277">
        <f>'CSV1'!AL82</f>
        <v>0</v>
      </c>
      <c r="F27" s="277"/>
      <c r="G27" s="179">
        <f>'CSV1'!AM82</f>
        <v>0</v>
      </c>
    </row>
    <row r="28" spans="1:8" ht="24" customHeight="1" x14ac:dyDescent="0.15">
      <c r="A28" s="276" t="s">
        <v>140</v>
      </c>
      <c r="B28" s="276"/>
      <c r="C28" s="117">
        <f>'CSV1'!AN84</f>
        <v>0</v>
      </c>
      <c r="E28" s="277">
        <f>'CSV1'!AL87</f>
        <v>0</v>
      </c>
      <c r="F28" s="277"/>
      <c r="G28" s="179">
        <f>'CSV1'!AM87</f>
        <v>0</v>
      </c>
    </row>
    <row r="29" spans="1:8" ht="24" customHeight="1" x14ac:dyDescent="0.15">
      <c r="A29" s="276" t="s">
        <v>191</v>
      </c>
      <c r="B29" s="276"/>
      <c r="C29" s="117">
        <f>'CSV1'!AN44</f>
        <v>0</v>
      </c>
      <c r="E29" s="277">
        <f>'CSV1'!AL53</f>
        <v>0</v>
      </c>
      <c r="F29" s="277"/>
      <c r="G29" s="179">
        <f>'CSV1'!AM53</f>
        <v>0</v>
      </c>
    </row>
    <row r="30" spans="1:8" ht="24" customHeight="1" x14ac:dyDescent="0.15">
      <c r="A30" s="276" t="s">
        <v>186</v>
      </c>
      <c r="B30" s="276"/>
      <c r="C30" s="117">
        <f>'CSV1'!AN55</f>
        <v>0</v>
      </c>
      <c r="E30" s="277">
        <f>'CSV1'!AL72</f>
        <v>0</v>
      </c>
      <c r="F30" s="277"/>
      <c r="G30" s="179">
        <f>'CSV1'!AM72</f>
        <v>0</v>
      </c>
    </row>
    <row r="31" spans="1:8" ht="24" customHeight="1" x14ac:dyDescent="0.15">
      <c r="A31" s="276" t="s">
        <v>177</v>
      </c>
      <c r="B31" s="276"/>
      <c r="C31" s="117">
        <f>'CSV1'!AN89</f>
        <v>0</v>
      </c>
      <c r="E31" s="277">
        <f>'CSV1'!AL98</f>
        <v>0</v>
      </c>
      <c r="F31" s="277"/>
      <c r="G31" s="179">
        <f>'CSV1'!AM98</f>
        <v>0</v>
      </c>
    </row>
    <row r="32" spans="1:8" ht="24" customHeight="1" x14ac:dyDescent="0.15">
      <c r="A32" s="180" t="s">
        <v>178</v>
      </c>
      <c r="B32" s="180"/>
      <c r="C32" s="180"/>
      <c r="D32" s="181"/>
      <c r="E32" s="275">
        <f>SUM(E23:E31)</f>
        <v>0</v>
      </c>
      <c r="F32" s="275"/>
      <c r="G32" s="182">
        <f>SUM(G23:G31)</f>
        <v>0</v>
      </c>
      <c r="H32" s="117"/>
    </row>
    <row r="33" ht="24" customHeight="1" x14ac:dyDescent="0.15"/>
  </sheetData>
  <mergeCells count="38">
    <mergeCell ref="A12:B12"/>
    <mergeCell ref="A14:B14"/>
    <mergeCell ref="C14:D14"/>
    <mergeCell ref="A11:B11"/>
    <mergeCell ref="F1:H1"/>
    <mergeCell ref="A2:H2"/>
    <mergeCell ref="A3:B3"/>
    <mergeCell ref="F3:H3"/>
    <mergeCell ref="A4:B4"/>
    <mergeCell ref="F4:H4"/>
    <mergeCell ref="A5:B5"/>
    <mergeCell ref="F5:H5"/>
    <mergeCell ref="A7:B7"/>
    <mergeCell ref="A9:H9"/>
    <mergeCell ref="A10:B10"/>
    <mergeCell ref="A17:B17"/>
    <mergeCell ref="A23:B23"/>
    <mergeCell ref="C18:H18"/>
    <mergeCell ref="C17:H17"/>
    <mergeCell ref="A24:B24"/>
    <mergeCell ref="E22:F22"/>
    <mergeCell ref="E23:F23"/>
    <mergeCell ref="E24:F24"/>
    <mergeCell ref="A25:B25"/>
    <mergeCell ref="A29:B29"/>
    <mergeCell ref="E28:F28"/>
    <mergeCell ref="E29:F29"/>
    <mergeCell ref="E27:F27"/>
    <mergeCell ref="E25:F25"/>
    <mergeCell ref="E32:F32"/>
    <mergeCell ref="A26:B26"/>
    <mergeCell ref="A27:B27"/>
    <mergeCell ref="A28:B28"/>
    <mergeCell ref="A30:B30"/>
    <mergeCell ref="A31:B31"/>
    <mergeCell ref="E26:F26"/>
    <mergeCell ref="E30:F30"/>
    <mergeCell ref="E31:F31"/>
  </mergeCells>
  <dataValidations count="2">
    <dataValidation type="list" showInputMessage="1" showErrorMessage="1" error="Please choose from the drop-down list." prompt="Please choose from the drop-down list." sqref="D14:D15 C14" xr:uid="{5369D162-32B0-4A11-9B5C-A178A4A44A98}">
      <formula1>Terms</formula1>
    </dataValidation>
    <dataValidation type="list" allowBlank="1" showInputMessage="1" showErrorMessage="1" sqref="G14:G15" xr:uid="{72B1A1C3-5CC8-41FB-85F8-DDC7B9617870}">
      <formula1>GOA</formula1>
    </dataValidation>
  </dataValidations>
  <pageMargins left="0.5" right="0.5" top="0.5" bottom="0.5" header="0.3" footer="0.3"/>
  <pageSetup scale="90" orientation="portrait" r:id="rId1"/>
  <headerFooter>
    <oddFooter>&amp;C&amp;"Tahoma,Regular"&amp;10Helinox USA, Inc.  2560 9th St Suite 320  Berkeley, CA 94710</oddFooter>
  </headerFooter>
  <ignoredErrors>
    <ignoredError sqref="C10:C12 F12 H1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0]!Refresh">
                <anchor moveWithCells="1" sizeWithCells="1">
                  <from>
                    <xdr:col>7</xdr:col>
                    <xdr:colOff>469900</xdr:colOff>
                    <xdr:row>21</xdr:row>
                    <xdr:rowOff>12700</xdr:rowOff>
                  </from>
                  <to>
                    <xdr:col>8</xdr:col>
                    <xdr:colOff>406400</xdr:colOff>
                    <xdr:row>21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67DDC-1E68-4890-AAD7-549E1FB7110A}">
  <sheetPr codeName="Sheet3"/>
  <dimension ref="B1:X171"/>
  <sheetViews>
    <sheetView showGridLines="0" showZeros="0" tabSelected="1" zoomScale="80" zoomScaleNormal="80" workbookViewId="0">
      <pane ySplit="5" topLeftCell="A6" activePane="bottomLeft" state="frozen"/>
      <selection activeCell="L14" sqref="L14"/>
      <selection pane="bottomLeft" activeCell="H2" sqref="H2"/>
    </sheetView>
  </sheetViews>
  <sheetFormatPr baseColWidth="10" defaultColWidth="8.6640625" defaultRowHeight="14" x14ac:dyDescent="0.15"/>
  <cols>
    <col min="1" max="1" width="1.5" style="7" customWidth="1"/>
    <col min="2" max="2" width="19.1640625" style="1" customWidth="1"/>
    <col min="3" max="3" width="20.6640625" style="2" customWidth="1"/>
    <col min="4" max="4" width="11.83203125" style="4" customWidth="1"/>
    <col min="5" max="5" width="22.5" style="3" customWidth="1"/>
    <col min="6" max="6" width="18.6640625" style="5" customWidth="1"/>
    <col min="7" max="7" width="12.5" style="28" customWidth="1"/>
    <col min="8" max="8" width="12.5" style="5" customWidth="1"/>
    <col min="9" max="9" width="12.5" style="28" customWidth="1"/>
    <col min="10" max="10" width="12.5" style="5" customWidth="1"/>
    <col min="11" max="11" width="12.5" style="28" customWidth="1"/>
    <col min="12" max="12" width="12.5" style="5" customWidth="1"/>
    <col min="13" max="13" width="12.5" style="28" customWidth="1"/>
    <col min="14" max="14" width="12.5" style="5" customWidth="1"/>
    <col min="15" max="15" width="16.1640625" style="7" customWidth="1"/>
    <col min="16" max="18" width="8.6640625" style="7"/>
    <col min="19" max="19" width="8.6640625" style="8"/>
    <col min="20" max="23" width="8.6640625" style="7"/>
    <col min="24" max="24" width="19.33203125" style="7" customWidth="1"/>
    <col min="25" max="16384" width="8.6640625" style="7"/>
  </cols>
  <sheetData>
    <row r="1" spans="2:24" ht="20.25" customHeight="1" x14ac:dyDescent="0.15">
      <c r="B1" s="1" t="s">
        <v>180</v>
      </c>
      <c r="C1" s="2">
        <f>'Account Info'!C4</f>
        <v>0</v>
      </c>
      <c r="G1" s="129" t="s">
        <v>159</v>
      </c>
      <c r="H1" s="232"/>
      <c r="I1" s="129" t="s">
        <v>159</v>
      </c>
      <c r="J1" s="232"/>
      <c r="K1" s="129" t="s">
        <v>159</v>
      </c>
      <c r="L1" s="232"/>
      <c r="M1" s="129" t="s">
        <v>159</v>
      </c>
      <c r="N1" s="232"/>
    </row>
    <row r="2" spans="2:24" ht="20.25" customHeight="1" x14ac:dyDescent="0.15">
      <c r="B2" s="1" t="s">
        <v>181</v>
      </c>
      <c r="C2" s="1">
        <f>'Account Info'!C3</f>
        <v>0</v>
      </c>
      <c r="G2" s="129" t="s">
        <v>160</v>
      </c>
      <c r="H2" s="233"/>
      <c r="I2" s="129" t="s">
        <v>160</v>
      </c>
      <c r="J2" s="233"/>
      <c r="K2" s="129" t="s">
        <v>160</v>
      </c>
      <c r="L2" s="233"/>
      <c r="M2" s="129" t="s">
        <v>160</v>
      </c>
      <c r="N2" s="233"/>
      <c r="O2" s="166" t="s">
        <v>193</v>
      </c>
    </row>
    <row r="3" spans="2:24" ht="20.25" customHeight="1" x14ac:dyDescent="0.15">
      <c r="G3" s="130" t="s">
        <v>183</v>
      </c>
      <c r="H3" s="133">
        <f>SUM(G7:G171)</f>
        <v>0</v>
      </c>
      <c r="I3" s="130" t="s">
        <v>183</v>
      </c>
      <c r="J3" s="133">
        <f>SUM(I7:I171)</f>
        <v>0</v>
      </c>
      <c r="K3" s="130" t="s">
        <v>183</v>
      </c>
      <c r="L3" s="133">
        <f>SUM(K7:K171)</f>
        <v>0</v>
      </c>
      <c r="M3" s="130" t="s">
        <v>183</v>
      </c>
      <c r="N3" s="133">
        <f>SUM(M7:M171)</f>
        <v>0</v>
      </c>
      <c r="O3" s="191">
        <f>SUM(H3,J3,L3,N3)</f>
        <v>0</v>
      </c>
    </row>
    <row r="4" spans="2:24" ht="20.25" customHeight="1" thickBot="1" x14ac:dyDescent="0.2">
      <c r="C4" s="10"/>
      <c r="D4" s="80"/>
      <c r="E4" s="252" t="s">
        <v>196</v>
      </c>
      <c r="F4" s="11"/>
      <c r="G4" s="131" t="s">
        <v>162</v>
      </c>
      <c r="H4" s="134">
        <f>SUM(H7:H171)</f>
        <v>0</v>
      </c>
      <c r="I4" s="131" t="s">
        <v>162</v>
      </c>
      <c r="J4" s="134">
        <f>SUM(J7:J171)</f>
        <v>0</v>
      </c>
      <c r="K4" s="131" t="s">
        <v>162</v>
      </c>
      <c r="L4" s="134">
        <f>SUM(L7:L171)</f>
        <v>0</v>
      </c>
      <c r="M4" s="131" t="s">
        <v>162</v>
      </c>
      <c r="N4" s="134">
        <f>SUM(N7:N171)</f>
        <v>0</v>
      </c>
      <c r="O4" s="192">
        <f>SUM(H4,J4,L4,N4)</f>
        <v>0</v>
      </c>
    </row>
    <row r="5" spans="2:24" ht="39.75" customHeight="1" thickBot="1" x14ac:dyDescent="0.2">
      <c r="B5" s="12" t="s">
        <v>0</v>
      </c>
      <c r="C5" s="13"/>
      <c r="D5" s="14" t="s">
        <v>1</v>
      </c>
      <c r="E5" s="15" t="s">
        <v>2</v>
      </c>
      <c r="F5" s="81" t="s">
        <v>3</v>
      </c>
      <c r="G5" s="109" t="s">
        <v>158</v>
      </c>
      <c r="H5" s="85" t="s">
        <v>161</v>
      </c>
      <c r="I5" s="109" t="s">
        <v>158</v>
      </c>
      <c r="J5" s="85" t="s">
        <v>161</v>
      </c>
      <c r="K5" s="109" t="s">
        <v>158</v>
      </c>
      <c r="L5" s="85" t="s">
        <v>161</v>
      </c>
      <c r="M5" s="109" t="s">
        <v>158</v>
      </c>
      <c r="N5" s="85" t="s">
        <v>161</v>
      </c>
    </row>
    <row r="6" spans="2:24" ht="30" customHeight="1" thickBot="1" x14ac:dyDescent="0.2">
      <c r="B6" s="135" t="s">
        <v>4</v>
      </c>
      <c r="C6" s="136"/>
      <c r="D6" s="137" t="s">
        <v>5</v>
      </c>
      <c r="E6" s="138"/>
      <c r="F6" s="139"/>
      <c r="G6" s="218"/>
      <c r="H6" s="139"/>
      <c r="I6" s="218"/>
      <c r="J6" s="139"/>
      <c r="K6" s="218"/>
      <c r="L6" s="139"/>
      <c r="M6" s="218"/>
      <c r="N6" s="219"/>
    </row>
    <row r="7" spans="2:24" ht="17" customHeight="1" x14ac:dyDescent="0.15">
      <c r="B7" s="17" t="s">
        <v>6</v>
      </c>
      <c r="C7" s="16"/>
      <c r="D7" s="123">
        <v>14501</v>
      </c>
      <c r="E7" s="37" t="s">
        <v>7</v>
      </c>
      <c r="F7" s="292">
        <v>51.2</v>
      </c>
      <c r="G7" s="234"/>
      <c r="H7" s="119">
        <f>G7*$F$7</f>
        <v>0</v>
      </c>
      <c r="I7" s="234"/>
      <c r="J7" s="119">
        <f>I7*$F$7</f>
        <v>0</v>
      </c>
      <c r="K7" s="234"/>
      <c r="L7" s="119">
        <f>K7*$F$7</f>
        <v>0</v>
      </c>
      <c r="M7" s="234"/>
      <c r="N7" s="119">
        <f>M7*$F$7</f>
        <v>0</v>
      </c>
      <c r="P7" s="18"/>
      <c r="Q7" s="18"/>
    </row>
    <row r="8" spans="2:24" ht="17" customHeight="1" x14ac:dyDescent="0.15">
      <c r="B8" s="17"/>
      <c r="C8" s="16"/>
      <c r="D8" s="28">
        <v>14508</v>
      </c>
      <c r="E8" s="249" t="s">
        <v>8</v>
      </c>
      <c r="F8" s="291"/>
      <c r="G8" s="235"/>
      <c r="H8" s="94">
        <f>G8*$F$7</f>
        <v>0</v>
      </c>
      <c r="I8" s="235"/>
      <c r="J8" s="94">
        <f>I8*$F$7</f>
        <v>0</v>
      </c>
      <c r="K8" s="235"/>
      <c r="L8" s="94">
        <f>K8*$F$7</f>
        <v>0</v>
      </c>
      <c r="M8" s="235"/>
      <c r="N8" s="94">
        <f>M8*$F$7</f>
        <v>0</v>
      </c>
      <c r="O8" s="248"/>
      <c r="P8" s="18"/>
      <c r="Q8" s="18"/>
    </row>
    <row r="9" spans="2:24" ht="17" customHeight="1" x14ac:dyDescent="0.15">
      <c r="B9" s="19" t="s">
        <v>9</v>
      </c>
      <c r="C9" s="20"/>
      <c r="D9" s="25" t="s">
        <v>10</v>
      </c>
      <c r="E9" s="24" t="s">
        <v>7</v>
      </c>
      <c r="F9" s="289">
        <v>81</v>
      </c>
      <c r="G9" s="236"/>
      <c r="H9" s="92">
        <f>G9*$F$9</f>
        <v>0</v>
      </c>
      <c r="I9" s="236"/>
      <c r="J9" s="92">
        <f>I9*$F$9</f>
        <v>0</v>
      </c>
      <c r="K9" s="236"/>
      <c r="L9" s="92">
        <f>K9*$F$9</f>
        <v>0</v>
      </c>
      <c r="M9" s="236"/>
      <c r="N9" s="92">
        <f>M9*$F$9</f>
        <v>0</v>
      </c>
      <c r="P9" s="18"/>
      <c r="Q9" s="18"/>
    </row>
    <row r="10" spans="2:24" ht="17" customHeight="1" x14ac:dyDescent="0.15">
      <c r="B10" s="17"/>
      <c r="C10" s="16"/>
      <c r="D10" s="29" t="s">
        <v>11</v>
      </c>
      <c r="E10" s="30" t="s">
        <v>12</v>
      </c>
      <c r="F10" s="290"/>
      <c r="G10" s="237"/>
      <c r="H10" s="93">
        <f>G10*$F$9</f>
        <v>0</v>
      </c>
      <c r="I10" s="237"/>
      <c r="J10" s="93">
        <f>I10*$F$9</f>
        <v>0</v>
      </c>
      <c r="K10" s="237"/>
      <c r="L10" s="93">
        <f>K10*$F$9</f>
        <v>0</v>
      </c>
      <c r="M10" s="237"/>
      <c r="N10" s="93">
        <f>M10*$F$9</f>
        <v>0</v>
      </c>
      <c r="P10" s="18"/>
      <c r="Q10" s="18"/>
      <c r="X10" s="21"/>
    </row>
    <row r="11" spans="2:24" ht="17" customHeight="1" x14ac:dyDescent="0.15">
      <c r="B11" s="22"/>
      <c r="C11" s="23"/>
      <c r="D11" s="123">
        <v>10554</v>
      </c>
      <c r="E11" s="249" t="s">
        <v>8</v>
      </c>
      <c r="F11" s="291"/>
      <c r="G11" s="235"/>
      <c r="H11" s="94">
        <f>G11*$F$9</f>
        <v>0</v>
      </c>
      <c r="I11" s="235"/>
      <c r="J11" s="94">
        <f>I11*$F$9</f>
        <v>0</v>
      </c>
      <c r="K11" s="235"/>
      <c r="L11" s="94">
        <f>K11*$F$9</f>
        <v>0</v>
      </c>
      <c r="M11" s="235"/>
      <c r="N11" s="94">
        <f>M11*$F$9</f>
        <v>0</v>
      </c>
      <c r="O11" s="248"/>
      <c r="P11" s="18"/>
      <c r="Q11" s="18"/>
    </row>
    <row r="12" spans="2:24" ht="17" customHeight="1" x14ac:dyDescent="0.15">
      <c r="B12" s="17" t="s">
        <v>13</v>
      </c>
      <c r="C12" s="16"/>
      <c r="D12" s="25">
        <v>10555</v>
      </c>
      <c r="E12" s="269" t="s">
        <v>7</v>
      </c>
      <c r="F12" s="40">
        <v>86.4</v>
      </c>
      <c r="G12" s="236"/>
      <c r="H12" s="92">
        <f>G12*$F$12</f>
        <v>0</v>
      </c>
      <c r="I12" s="236"/>
      <c r="J12" s="92">
        <f>I12*$F$12</f>
        <v>0</v>
      </c>
      <c r="K12" s="236"/>
      <c r="L12" s="92">
        <f>K12*$F$12</f>
        <v>0</v>
      </c>
      <c r="M12" s="236"/>
      <c r="N12" s="92">
        <f>M12*$F$12</f>
        <v>0</v>
      </c>
      <c r="P12" s="18"/>
      <c r="Q12" s="18"/>
    </row>
    <row r="13" spans="2:24" ht="17" customHeight="1" x14ac:dyDescent="0.15">
      <c r="B13" s="22"/>
      <c r="C13" s="23"/>
      <c r="D13" s="29">
        <v>10556</v>
      </c>
      <c r="E13" s="250" t="s">
        <v>12</v>
      </c>
      <c r="F13" s="38"/>
      <c r="G13" s="235"/>
      <c r="H13" s="94">
        <f>G13*$F$12</f>
        <v>0</v>
      </c>
      <c r="I13" s="235"/>
      <c r="J13" s="94">
        <f>I13*$F$12</f>
        <v>0</v>
      </c>
      <c r="K13" s="235"/>
      <c r="L13" s="94">
        <f>K13*$F$12</f>
        <v>0</v>
      </c>
      <c r="M13" s="235"/>
      <c r="N13" s="94">
        <f>M13*$F$12</f>
        <v>0</v>
      </c>
      <c r="P13" s="18"/>
      <c r="Q13" s="18"/>
    </row>
    <row r="14" spans="2:24" ht="17" customHeight="1" x14ac:dyDescent="0.15">
      <c r="B14" s="17" t="s">
        <v>14</v>
      </c>
      <c r="C14" s="16"/>
      <c r="D14" s="25">
        <v>10559</v>
      </c>
      <c r="E14" s="24" t="s">
        <v>7</v>
      </c>
      <c r="F14" s="289">
        <v>97.2</v>
      </c>
      <c r="G14" s="236"/>
      <c r="H14" s="92">
        <f>G14*$F$14</f>
        <v>0</v>
      </c>
      <c r="I14" s="236"/>
      <c r="J14" s="92">
        <f>I14*$F$14</f>
        <v>0</v>
      </c>
      <c r="K14" s="236"/>
      <c r="L14" s="92">
        <f>K14*$F$14</f>
        <v>0</v>
      </c>
      <c r="M14" s="236"/>
      <c r="N14" s="92">
        <f>M14*$F$14</f>
        <v>0</v>
      </c>
      <c r="P14" s="18"/>
      <c r="Q14" s="18"/>
    </row>
    <row r="15" spans="2:24" ht="17" customHeight="1" x14ac:dyDescent="0.15">
      <c r="B15" s="17"/>
      <c r="C15" s="16"/>
      <c r="D15" s="29">
        <v>10560</v>
      </c>
      <c r="E15" s="30" t="s">
        <v>12</v>
      </c>
      <c r="F15" s="290"/>
      <c r="G15" s="237"/>
      <c r="H15" s="93">
        <f>G15*$F$14</f>
        <v>0</v>
      </c>
      <c r="I15" s="237"/>
      <c r="J15" s="93">
        <f>I15*$F$14</f>
        <v>0</v>
      </c>
      <c r="K15" s="237"/>
      <c r="L15" s="93">
        <f>K15*$F$14</f>
        <v>0</v>
      </c>
      <c r="M15" s="237"/>
      <c r="N15" s="93">
        <f>M15*$F$14</f>
        <v>0</v>
      </c>
      <c r="P15" s="18"/>
      <c r="Q15" s="18"/>
    </row>
    <row r="16" spans="2:24" ht="17" customHeight="1" x14ac:dyDescent="0.15">
      <c r="B16" s="17"/>
      <c r="C16" s="16"/>
      <c r="D16" s="123">
        <v>10562</v>
      </c>
      <c r="E16" s="249" t="s">
        <v>8</v>
      </c>
      <c r="F16" s="291"/>
      <c r="G16" s="235"/>
      <c r="H16" s="94">
        <f>G16*$F$14</f>
        <v>0</v>
      </c>
      <c r="I16" s="235"/>
      <c r="J16" s="94">
        <f>I16*$F$14</f>
        <v>0</v>
      </c>
      <c r="K16" s="235"/>
      <c r="L16" s="94">
        <f>K16*$F$14</f>
        <v>0</v>
      </c>
      <c r="M16" s="235"/>
      <c r="N16" s="94">
        <f>M16*$F$14</f>
        <v>0</v>
      </c>
      <c r="O16" s="248"/>
      <c r="P16" s="18"/>
      <c r="Q16" s="18"/>
    </row>
    <row r="17" spans="2:19" ht="17" customHeight="1" x14ac:dyDescent="0.15">
      <c r="B17" s="19" t="s">
        <v>15</v>
      </c>
      <c r="C17" s="20"/>
      <c r="D17" s="25" t="s">
        <v>16</v>
      </c>
      <c r="E17" s="24" t="s">
        <v>7</v>
      </c>
      <c r="F17" s="289">
        <v>70.2</v>
      </c>
      <c r="G17" s="236"/>
      <c r="H17" s="92">
        <f>G17*$F$17</f>
        <v>0</v>
      </c>
      <c r="I17" s="236"/>
      <c r="J17" s="92">
        <f>I17*$F$17</f>
        <v>0</v>
      </c>
      <c r="K17" s="236"/>
      <c r="L17" s="92">
        <f>K17*$F$17</f>
        <v>0</v>
      </c>
      <c r="M17" s="236"/>
      <c r="N17" s="92">
        <f>M17*$F$17</f>
        <v>0</v>
      </c>
      <c r="P17" s="18"/>
      <c r="Q17" s="18"/>
    </row>
    <row r="18" spans="2:19" ht="17" customHeight="1" x14ac:dyDescent="0.15">
      <c r="B18" s="22"/>
      <c r="C18" s="23"/>
      <c r="D18" s="50" t="s">
        <v>17</v>
      </c>
      <c r="E18" s="42" t="s">
        <v>18</v>
      </c>
      <c r="F18" s="291"/>
      <c r="G18" s="235"/>
      <c r="H18" s="94">
        <f>G18*$F$17</f>
        <v>0</v>
      </c>
      <c r="I18" s="235"/>
      <c r="J18" s="94">
        <f>I18*$F$17</f>
        <v>0</v>
      </c>
      <c r="K18" s="235"/>
      <c r="L18" s="94">
        <f>K18*$F$17</f>
        <v>0</v>
      </c>
      <c r="M18" s="235"/>
      <c r="N18" s="94">
        <f>M18*$F$17</f>
        <v>0</v>
      </c>
      <c r="P18" s="18"/>
      <c r="Q18" s="18"/>
    </row>
    <row r="19" spans="2:19" s="26" customFormat="1" ht="17" customHeight="1" x14ac:dyDescent="0.15">
      <c r="B19" s="19" t="s">
        <v>19</v>
      </c>
      <c r="C19" s="20"/>
      <c r="D19" s="25" t="s">
        <v>20</v>
      </c>
      <c r="E19" s="24" t="s">
        <v>7</v>
      </c>
      <c r="F19" s="289">
        <v>162</v>
      </c>
      <c r="G19" s="236"/>
      <c r="H19" s="92">
        <f>G19*$F$19</f>
        <v>0</v>
      </c>
      <c r="I19" s="236"/>
      <c r="J19" s="92">
        <f>I19*$F$19</f>
        <v>0</v>
      </c>
      <c r="K19" s="236"/>
      <c r="L19" s="92">
        <f>K19*$F$19</f>
        <v>0</v>
      </c>
      <c r="M19" s="236"/>
      <c r="N19" s="92">
        <f>M19*$F$19</f>
        <v>0</v>
      </c>
      <c r="O19" s="7"/>
      <c r="P19" s="18"/>
      <c r="Q19" s="18"/>
      <c r="S19" s="27"/>
    </row>
    <row r="20" spans="2:19" s="26" customFormat="1" ht="17" customHeight="1" thickBot="1" x14ac:dyDescent="0.2">
      <c r="B20" s="17"/>
      <c r="C20" s="16"/>
      <c r="D20" s="28">
        <v>15014</v>
      </c>
      <c r="E20" s="252" t="s">
        <v>8</v>
      </c>
      <c r="F20" s="293"/>
      <c r="G20" s="238"/>
      <c r="H20" s="96">
        <f>G20*$F$19</f>
        <v>0</v>
      </c>
      <c r="I20" s="238"/>
      <c r="J20" s="96">
        <f>I20*$F$19</f>
        <v>0</v>
      </c>
      <c r="K20" s="238"/>
      <c r="L20" s="96">
        <f>K20*$F$19</f>
        <v>0</v>
      </c>
      <c r="M20" s="238"/>
      <c r="N20" s="96">
        <f>M20*$F$19</f>
        <v>0</v>
      </c>
      <c r="O20" s="248"/>
      <c r="P20" s="18"/>
      <c r="Q20" s="18"/>
      <c r="S20" s="27"/>
    </row>
    <row r="21" spans="2:19" s="26" customFormat="1" ht="30" customHeight="1" thickBot="1" x14ac:dyDescent="0.2">
      <c r="B21" s="142" t="s">
        <v>21</v>
      </c>
      <c r="C21" s="136"/>
      <c r="D21" s="137" t="s">
        <v>5</v>
      </c>
      <c r="E21" s="138"/>
      <c r="F21" s="139">
        <v>0</v>
      </c>
      <c r="G21" s="226"/>
      <c r="H21" s="148"/>
      <c r="I21" s="227"/>
      <c r="J21" s="148"/>
      <c r="K21" s="227"/>
      <c r="L21" s="148"/>
      <c r="M21" s="227"/>
      <c r="N21" s="148"/>
      <c r="O21" s="7"/>
      <c r="P21" s="18"/>
      <c r="Q21" s="18"/>
      <c r="S21" s="27"/>
    </row>
    <row r="22" spans="2:19" s="26" customFormat="1" ht="17" customHeight="1" x14ac:dyDescent="0.15">
      <c r="B22" s="19" t="s">
        <v>22</v>
      </c>
      <c r="C22" s="20"/>
      <c r="D22" s="25" t="s">
        <v>23</v>
      </c>
      <c r="E22" s="24" t="s">
        <v>7</v>
      </c>
      <c r="F22" s="292">
        <v>59.4</v>
      </c>
      <c r="G22" s="234"/>
      <c r="H22" s="119">
        <f>G22*$F$22</f>
        <v>0</v>
      </c>
      <c r="I22" s="234"/>
      <c r="J22" s="119">
        <f>I22*$F$22</f>
        <v>0</v>
      </c>
      <c r="K22" s="234"/>
      <c r="L22" s="119">
        <f>K22*$F$22</f>
        <v>0</v>
      </c>
      <c r="M22" s="234"/>
      <c r="N22" s="119">
        <f>M22*$F$22</f>
        <v>0</v>
      </c>
      <c r="O22" s="7"/>
      <c r="P22" s="18"/>
      <c r="Q22" s="18"/>
      <c r="S22" s="27"/>
    </row>
    <row r="23" spans="2:19" s="26" customFormat="1" ht="17" customHeight="1" x14ac:dyDescent="0.15">
      <c r="B23" s="17"/>
      <c r="C23" s="16"/>
      <c r="D23" s="29">
        <v>10028</v>
      </c>
      <c r="E23" s="30" t="s">
        <v>24</v>
      </c>
      <c r="F23" s="290"/>
      <c r="G23" s="237"/>
      <c r="H23" s="93">
        <f t="shared" ref="H23:H29" si="0">G23*$F$22</f>
        <v>0</v>
      </c>
      <c r="I23" s="237"/>
      <c r="J23" s="93">
        <f t="shared" ref="J23:J29" si="1">I23*$F$22</f>
        <v>0</v>
      </c>
      <c r="K23" s="237"/>
      <c r="L23" s="93">
        <f t="shared" ref="L23:L29" si="2">K23*$F$22</f>
        <v>0</v>
      </c>
      <c r="M23" s="237"/>
      <c r="N23" s="93">
        <f t="shared" ref="N23:N29" si="3">M23*$F$22</f>
        <v>0</v>
      </c>
      <c r="O23" s="7"/>
      <c r="P23" s="18"/>
      <c r="Q23" s="18"/>
      <c r="S23" s="27"/>
    </row>
    <row r="24" spans="2:19" s="26" customFormat="1" ht="17" customHeight="1" x14ac:dyDescent="0.15">
      <c r="B24" s="17"/>
      <c r="C24" s="16"/>
      <c r="D24" s="29" t="s">
        <v>25</v>
      </c>
      <c r="E24" s="30" t="s">
        <v>18</v>
      </c>
      <c r="F24" s="290"/>
      <c r="G24" s="237"/>
      <c r="H24" s="93">
        <f t="shared" si="0"/>
        <v>0</v>
      </c>
      <c r="I24" s="237"/>
      <c r="J24" s="93">
        <f t="shared" si="1"/>
        <v>0</v>
      </c>
      <c r="K24" s="237"/>
      <c r="L24" s="93">
        <f t="shared" si="2"/>
        <v>0</v>
      </c>
      <c r="M24" s="237"/>
      <c r="N24" s="93">
        <f t="shared" si="3"/>
        <v>0</v>
      </c>
      <c r="O24" s="7"/>
      <c r="P24" s="18"/>
      <c r="Q24" s="18"/>
      <c r="S24" s="27"/>
    </row>
    <row r="25" spans="2:19" s="26" customFormat="1" ht="17" customHeight="1" x14ac:dyDescent="0.15">
      <c r="B25" s="17"/>
      <c r="C25" s="16"/>
      <c r="D25" s="29">
        <v>10030</v>
      </c>
      <c r="E25" s="30" t="s">
        <v>26</v>
      </c>
      <c r="F25" s="290"/>
      <c r="G25" s="237"/>
      <c r="H25" s="93">
        <f t="shared" si="0"/>
        <v>0</v>
      </c>
      <c r="I25" s="237"/>
      <c r="J25" s="93">
        <f t="shared" si="1"/>
        <v>0</v>
      </c>
      <c r="K25" s="237"/>
      <c r="L25" s="93">
        <f t="shared" si="2"/>
        <v>0</v>
      </c>
      <c r="M25" s="237"/>
      <c r="N25" s="93">
        <f t="shared" si="3"/>
        <v>0</v>
      </c>
      <c r="O25" s="7"/>
      <c r="P25" s="18"/>
      <c r="Q25" s="18"/>
      <c r="S25" s="27"/>
    </row>
    <row r="26" spans="2:19" s="26" customFormat="1" ht="17" customHeight="1" x14ac:dyDescent="0.15">
      <c r="B26" s="17"/>
      <c r="C26" s="16"/>
      <c r="D26" s="29">
        <v>10305</v>
      </c>
      <c r="E26" s="30" t="s">
        <v>44</v>
      </c>
      <c r="F26" s="290"/>
      <c r="G26" s="237"/>
      <c r="H26" s="93">
        <f t="shared" si="0"/>
        <v>0</v>
      </c>
      <c r="I26" s="237"/>
      <c r="J26" s="93">
        <f t="shared" si="1"/>
        <v>0</v>
      </c>
      <c r="K26" s="237"/>
      <c r="L26" s="93">
        <f t="shared" si="2"/>
        <v>0</v>
      </c>
      <c r="M26" s="237"/>
      <c r="N26" s="93">
        <f t="shared" si="3"/>
        <v>0</v>
      </c>
      <c r="O26" s="7"/>
      <c r="P26" s="18"/>
      <c r="Q26" s="18"/>
      <c r="S26" s="27"/>
    </row>
    <row r="27" spans="2:19" s="26" customFormat="1" ht="17" customHeight="1" x14ac:dyDescent="0.15">
      <c r="B27" s="17"/>
      <c r="C27" s="16"/>
      <c r="D27" s="29">
        <v>10313</v>
      </c>
      <c r="E27" s="250" t="s">
        <v>28</v>
      </c>
      <c r="F27" s="290"/>
      <c r="G27" s="237"/>
      <c r="H27" s="93">
        <f t="shared" si="0"/>
        <v>0</v>
      </c>
      <c r="I27" s="237"/>
      <c r="J27" s="93">
        <f t="shared" si="1"/>
        <v>0</v>
      </c>
      <c r="K27" s="237"/>
      <c r="L27" s="93">
        <f t="shared" si="2"/>
        <v>0</v>
      </c>
      <c r="M27" s="237"/>
      <c r="N27" s="93">
        <f t="shared" si="3"/>
        <v>0</v>
      </c>
      <c r="O27" s="7"/>
      <c r="P27" s="18"/>
      <c r="Q27" s="18"/>
      <c r="S27" s="27"/>
    </row>
    <row r="28" spans="2:19" s="26" customFormat="1" ht="17" customHeight="1" x14ac:dyDescent="0.15">
      <c r="B28" s="17"/>
      <c r="C28" s="16"/>
      <c r="D28" s="29">
        <v>10314</v>
      </c>
      <c r="E28" s="250" t="s">
        <v>197</v>
      </c>
      <c r="F28" s="290"/>
      <c r="G28" s="237"/>
      <c r="H28" s="93">
        <f t="shared" si="0"/>
        <v>0</v>
      </c>
      <c r="I28" s="237"/>
      <c r="J28" s="93">
        <f t="shared" si="1"/>
        <v>0</v>
      </c>
      <c r="K28" s="237"/>
      <c r="L28" s="93">
        <f t="shared" si="2"/>
        <v>0</v>
      </c>
      <c r="M28" s="237"/>
      <c r="N28" s="93">
        <f t="shared" si="3"/>
        <v>0</v>
      </c>
      <c r="O28" s="7"/>
      <c r="P28" s="18"/>
      <c r="Q28" s="18"/>
      <c r="S28" s="27"/>
    </row>
    <row r="29" spans="2:19" s="26" customFormat="1" ht="17" customHeight="1" x14ac:dyDescent="0.15">
      <c r="B29" s="22"/>
      <c r="C29" s="23"/>
      <c r="D29" s="31">
        <v>10315</v>
      </c>
      <c r="E29" s="251" t="s">
        <v>30</v>
      </c>
      <c r="F29" s="291"/>
      <c r="G29" s="235"/>
      <c r="H29" s="94">
        <f t="shared" si="0"/>
        <v>0</v>
      </c>
      <c r="I29" s="235"/>
      <c r="J29" s="94">
        <f t="shared" si="1"/>
        <v>0</v>
      </c>
      <c r="K29" s="235"/>
      <c r="L29" s="94">
        <f t="shared" si="2"/>
        <v>0</v>
      </c>
      <c r="M29" s="235"/>
      <c r="N29" s="94">
        <f t="shared" si="3"/>
        <v>0</v>
      </c>
      <c r="O29" s="248"/>
      <c r="P29" s="18"/>
      <c r="Q29" s="18"/>
      <c r="S29" s="27"/>
    </row>
    <row r="30" spans="2:19" ht="17" customHeight="1" x14ac:dyDescent="0.15">
      <c r="B30" s="17" t="s">
        <v>31</v>
      </c>
      <c r="C30" s="16"/>
      <c r="D30" s="28">
        <v>12641</v>
      </c>
      <c r="E30" s="252" t="s">
        <v>30</v>
      </c>
      <c r="F30" s="40">
        <v>48.6</v>
      </c>
      <c r="G30" s="239"/>
      <c r="H30" s="90">
        <f>G30*$F$30</f>
        <v>0</v>
      </c>
      <c r="I30" s="239"/>
      <c r="J30" s="90">
        <f>I30*$F$30</f>
        <v>0</v>
      </c>
      <c r="K30" s="239"/>
      <c r="L30" s="90">
        <f>K30*$F$30</f>
        <v>0</v>
      </c>
      <c r="M30" s="239"/>
      <c r="N30" s="90">
        <f>M30*$F$30</f>
        <v>0</v>
      </c>
      <c r="P30" s="18"/>
      <c r="Q30" s="18"/>
    </row>
    <row r="31" spans="2:19" s="26" customFormat="1" ht="17" customHeight="1" x14ac:dyDescent="0.15">
      <c r="B31" s="19" t="s">
        <v>32</v>
      </c>
      <c r="C31" s="20"/>
      <c r="D31" s="25" t="s">
        <v>33</v>
      </c>
      <c r="E31" s="24" t="s">
        <v>7</v>
      </c>
      <c r="F31" s="289">
        <v>86.4</v>
      </c>
      <c r="G31" s="236"/>
      <c r="H31" s="92">
        <f>G31*$F$31</f>
        <v>0</v>
      </c>
      <c r="I31" s="236"/>
      <c r="J31" s="92">
        <f>I31*$F31</f>
        <v>0</v>
      </c>
      <c r="K31" s="236"/>
      <c r="L31" s="92">
        <f>K31*$F31</f>
        <v>0</v>
      </c>
      <c r="M31" s="236"/>
      <c r="N31" s="92">
        <f>M31*$F31</f>
        <v>0</v>
      </c>
      <c r="O31" s="7"/>
      <c r="P31" s="18"/>
      <c r="Q31" s="18"/>
      <c r="S31" s="27"/>
    </row>
    <row r="32" spans="2:19" ht="17" customHeight="1" x14ac:dyDescent="0.15">
      <c r="B32" s="17"/>
      <c r="C32" s="16"/>
      <c r="D32" s="29">
        <v>10093</v>
      </c>
      <c r="E32" s="30" t="s">
        <v>26</v>
      </c>
      <c r="F32" s="290"/>
      <c r="G32" s="237"/>
      <c r="H32" s="93">
        <f t="shared" ref="H32:H33" si="4">G32*$F$31</f>
        <v>0</v>
      </c>
      <c r="I32" s="237"/>
      <c r="J32" s="93">
        <f>I32*$F31</f>
        <v>0</v>
      </c>
      <c r="K32" s="237"/>
      <c r="L32" s="93">
        <f>K32*$F31</f>
        <v>0</v>
      </c>
      <c r="M32" s="237"/>
      <c r="N32" s="93">
        <f>M32*$F31</f>
        <v>0</v>
      </c>
      <c r="P32" s="18"/>
      <c r="Q32" s="18"/>
    </row>
    <row r="33" spans="2:19" ht="17" customHeight="1" x14ac:dyDescent="0.15">
      <c r="B33" s="22"/>
      <c r="C33" s="23"/>
      <c r="D33" s="31" t="s">
        <v>34</v>
      </c>
      <c r="E33" s="32" t="s">
        <v>18</v>
      </c>
      <c r="F33" s="291"/>
      <c r="G33" s="235"/>
      <c r="H33" s="94">
        <f t="shared" si="4"/>
        <v>0</v>
      </c>
      <c r="I33" s="235"/>
      <c r="J33" s="94">
        <f>I33*$F31</f>
        <v>0</v>
      </c>
      <c r="K33" s="235"/>
      <c r="L33" s="94">
        <f>K33*$F31</f>
        <v>0</v>
      </c>
      <c r="M33" s="235"/>
      <c r="N33" s="94">
        <f>M33*$F31</f>
        <v>0</v>
      </c>
      <c r="P33" s="18"/>
      <c r="Q33" s="18"/>
    </row>
    <row r="34" spans="2:19" ht="17" customHeight="1" x14ac:dyDescent="0.15">
      <c r="B34" s="33" t="s">
        <v>35</v>
      </c>
      <c r="C34" s="34"/>
      <c r="D34" s="35" t="s">
        <v>36</v>
      </c>
      <c r="E34" s="36" t="s">
        <v>7</v>
      </c>
      <c r="F34" s="57">
        <v>86.4</v>
      </c>
      <c r="G34" s="239"/>
      <c r="H34" s="90">
        <f>G34*$F$34</f>
        <v>0</v>
      </c>
      <c r="I34" s="239"/>
      <c r="J34" s="90">
        <f>I34*$F$34</f>
        <v>0</v>
      </c>
      <c r="K34" s="239"/>
      <c r="L34" s="90">
        <f>K34*$F$34</f>
        <v>0</v>
      </c>
      <c r="M34" s="239"/>
      <c r="N34" s="90">
        <f>M34*$F$34</f>
        <v>0</v>
      </c>
      <c r="P34" s="18"/>
      <c r="Q34" s="18"/>
    </row>
    <row r="35" spans="2:19" ht="17" customHeight="1" x14ac:dyDescent="0.15">
      <c r="B35" s="17" t="s">
        <v>37</v>
      </c>
      <c r="C35" s="16"/>
      <c r="D35" s="123">
        <v>14351</v>
      </c>
      <c r="E35" s="37" t="s">
        <v>7</v>
      </c>
      <c r="F35" s="289">
        <v>91.8</v>
      </c>
      <c r="G35" s="236"/>
      <c r="H35" s="92">
        <f>G35*$F$35</f>
        <v>0</v>
      </c>
      <c r="I35" s="236"/>
      <c r="J35" s="92">
        <f>I35*$F$35</f>
        <v>0</v>
      </c>
      <c r="K35" s="236"/>
      <c r="L35" s="92">
        <f>K35*$F$35</f>
        <v>0</v>
      </c>
      <c r="M35" s="236"/>
      <c r="N35" s="92">
        <f>M35*$F$35</f>
        <v>0</v>
      </c>
      <c r="P35" s="18"/>
      <c r="Q35" s="18"/>
    </row>
    <row r="36" spans="2:19" ht="17" customHeight="1" x14ac:dyDescent="0.15">
      <c r="B36" s="17"/>
      <c r="C36" s="16"/>
      <c r="D36" s="29">
        <v>14353</v>
      </c>
      <c r="E36" s="30" t="s">
        <v>24</v>
      </c>
      <c r="F36" s="290"/>
      <c r="G36" s="237"/>
      <c r="H36" s="93">
        <f>G36*$F$35</f>
        <v>0</v>
      </c>
      <c r="I36" s="237"/>
      <c r="J36" s="93">
        <f>I36*$F$35</f>
        <v>0</v>
      </c>
      <c r="K36" s="237"/>
      <c r="L36" s="93">
        <f>K36*$F$35</f>
        <v>0</v>
      </c>
      <c r="M36" s="237"/>
      <c r="N36" s="93">
        <f>M36*$F$35</f>
        <v>0</v>
      </c>
      <c r="P36" s="18"/>
      <c r="Q36" s="18"/>
    </row>
    <row r="37" spans="2:19" ht="17" customHeight="1" x14ac:dyDescent="0.15">
      <c r="B37" s="22"/>
      <c r="C37" s="23"/>
      <c r="D37" s="31">
        <v>14360</v>
      </c>
      <c r="E37" s="32" t="s">
        <v>18</v>
      </c>
      <c r="F37" s="291"/>
      <c r="G37" s="235"/>
      <c r="H37" s="94">
        <f>G37*$F$35</f>
        <v>0</v>
      </c>
      <c r="I37" s="235"/>
      <c r="J37" s="94">
        <f>I37*$F$35</f>
        <v>0</v>
      </c>
      <c r="K37" s="235"/>
      <c r="L37" s="94">
        <f>K37*$F$35</f>
        <v>0</v>
      </c>
      <c r="M37" s="235"/>
      <c r="N37" s="94">
        <f>M37*$F$35</f>
        <v>0</v>
      </c>
      <c r="P37" s="18"/>
      <c r="Q37" s="18"/>
    </row>
    <row r="38" spans="2:19" s="26" customFormat="1" ht="17" customHeight="1" x14ac:dyDescent="0.15">
      <c r="B38" s="33" t="s">
        <v>38</v>
      </c>
      <c r="C38" s="34"/>
      <c r="D38" s="35">
        <v>10506</v>
      </c>
      <c r="E38" s="36" t="s">
        <v>7</v>
      </c>
      <c r="F38" s="57">
        <v>70.2</v>
      </c>
      <c r="G38" s="239"/>
      <c r="H38" s="90">
        <f>G38*$F$38</f>
        <v>0</v>
      </c>
      <c r="I38" s="239"/>
      <c r="J38" s="90">
        <f>I38*$F$38</f>
        <v>0</v>
      </c>
      <c r="K38" s="239"/>
      <c r="L38" s="90">
        <f>K38*$F$38</f>
        <v>0</v>
      </c>
      <c r="M38" s="239"/>
      <c r="N38" s="90">
        <f>M38*$F$38</f>
        <v>0</v>
      </c>
      <c r="O38" s="7"/>
      <c r="P38" s="18"/>
      <c r="Q38" s="18"/>
      <c r="S38" s="27"/>
    </row>
    <row r="39" spans="2:19" ht="17" customHeight="1" thickBot="1" x14ac:dyDescent="0.2">
      <c r="B39" s="17" t="s">
        <v>39</v>
      </c>
      <c r="C39" s="10"/>
      <c r="D39" s="28">
        <v>14301</v>
      </c>
      <c r="E39" s="37" t="s">
        <v>7</v>
      </c>
      <c r="F39" s="40">
        <v>162</v>
      </c>
      <c r="G39" s="240"/>
      <c r="H39" s="86">
        <f>G39*$F$39</f>
        <v>0</v>
      </c>
      <c r="I39" s="240"/>
      <c r="J39" s="86">
        <f>I39*$F$39</f>
        <v>0</v>
      </c>
      <c r="K39" s="240"/>
      <c r="L39" s="86">
        <f>K39*$F$39</f>
        <v>0</v>
      </c>
      <c r="M39" s="240"/>
      <c r="N39" s="86">
        <f>M39*$F$39</f>
        <v>0</v>
      </c>
      <c r="P39" s="18"/>
      <c r="Q39" s="18"/>
    </row>
    <row r="40" spans="2:19" ht="30" customHeight="1" thickBot="1" x14ac:dyDescent="0.2">
      <c r="B40" s="142" t="s">
        <v>40</v>
      </c>
      <c r="C40" s="136"/>
      <c r="D40" s="137" t="s">
        <v>5</v>
      </c>
      <c r="E40" s="138"/>
      <c r="F40" s="139">
        <v>0</v>
      </c>
      <c r="G40" s="218"/>
      <c r="H40" s="139"/>
      <c r="I40" s="218"/>
      <c r="J40" s="139"/>
      <c r="K40" s="218"/>
      <c r="L40" s="139"/>
      <c r="M40" s="218"/>
      <c r="N40" s="219"/>
      <c r="P40" s="18"/>
      <c r="Q40" s="18"/>
    </row>
    <row r="41" spans="2:19" ht="17" customHeight="1" x14ac:dyDescent="0.15">
      <c r="B41" s="17" t="s">
        <v>41</v>
      </c>
      <c r="C41" s="16"/>
      <c r="D41" s="123" t="s">
        <v>42</v>
      </c>
      <c r="E41" s="37" t="s">
        <v>7</v>
      </c>
      <c r="F41" s="292">
        <v>75.599999999999994</v>
      </c>
      <c r="G41" s="234"/>
      <c r="H41" s="119">
        <f>G41*$F$41</f>
        <v>0</v>
      </c>
      <c r="I41" s="234"/>
      <c r="J41" s="119">
        <f>I41*$F$41</f>
        <v>0</v>
      </c>
      <c r="K41" s="234"/>
      <c r="L41" s="119">
        <f>K41*$F$41</f>
        <v>0</v>
      </c>
      <c r="M41" s="234"/>
      <c r="N41" s="119">
        <f>M41*$F$41</f>
        <v>0</v>
      </c>
      <c r="P41" s="18"/>
      <c r="Q41" s="18"/>
    </row>
    <row r="42" spans="2:19" ht="17" customHeight="1" x14ac:dyDescent="0.15">
      <c r="B42" s="17"/>
      <c r="C42" s="16"/>
      <c r="D42" s="123" t="s">
        <v>43</v>
      </c>
      <c r="E42" s="37" t="s">
        <v>26</v>
      </c>
      <c r="F42" s="290"/>
      <c r="G42" s="237"/>
      <c r="H42" s="93">
        <f t="shared" ref="H42:J46" si="5">G42*$F$41</f>
        <v>0</v>
      </c>
      <c r="I42" s="237"/>
      <c r="J42" s="93">
        <f t="shared" si="5"/>
        <v>0</v>
      </c>
      <c r="K42" s="237"/>
      <c r="L42" s="93">
        <f t="shared" ref="L42" si="6">K42*$F$41</f>
        <v>0</v>
      </c>
      <c r="M42" s="237"/>
      <c r="N42" s="93">
        <f t="shared" ref="N42" si="7">M42*$F$41</f>
        <v>0</v>
      </c>
      <c r="P42" s="18"/>
      <c r="Q42" s="18"/>
    </row>
    <row r="43" spans="2:19" ht="17" customHeight="1" x14ac:dyDescent="0.15">
      <c r="B43" s="17"/>
      <c r="C43" s="16"/>
      <c r="D43" s="123">
        <v>12894</v>
      </c>
      <c r="E43" s="37" t="s">
        <v>44</v>
      </c>
      <c r="F43" s="290"/>
      <c r="G43" s="237"/>
      <c r="H43" s="93">
        <f t="shared" si="5"/>
        <v>0</v>
      </c>
      <c r="I43" s="237"/>
      <c r="J43" s="93">
        <f t="shared" si="5"/>
        <v>0</v>
      </c>
      <c r="K43" s="237"/>
      <c r="L43" s="93">
        <f t="shared" ref="L43" si="8">K43*$F$41</f>
        <v>0</v>
      </c>
      <c r="M43" s="237"/>
      <c r="N43" s="93">
        <f t="shared" ref="N43" si="9">M43*$F$41</f>
        <v>0</v>
      </c>
      <c r="P43" s="18"/>
      <c r="Q43" s="18"/>
    </row>
    <row r="44" spans="2:19" ht="17" customHeight="1" x14ac:dyDescent="0.15">
      <c r="B44" s="17"/>
      <c r="C44" s="16"/>
      <c r="D44" s="123">
        <v>13903</v>
      </c>
      <c r="E44" s="249" t="s">
        <v>28</v>
      </c>
      <c r="F44" s="290"/>
      <c r="G44" s="237"/>
      <c r="H44" s="93">
        <f t="shared" si="5"/>
        <v>0</v>
      </c>
      <c r="I44" s="237"/>
      <c r="J44" s="93">
        <f t="shared" si="5"/>
        <v>0</v>
      </c>
      <c r="K44" s="237"/>
      <c r="L44" s="93">
        <f t="shared" ref="L44" si="10">K44*$F$41</f>
        <v>0</v>
      </c>
      <c r="M44" s="237"/>
      <c r="N44" s="93">
        <f t="shared" ref="N44" si="11">M44*$F$41</f>
        <v>0</v>
      </c>
      <c r="P44" s="18"/>
      <c r="Q44" s="18"/>
    </row>
    <row r="45" spans="2:19" ht="17" customHeight="1" x14ac:dyDescent="0.15">
      <c r="B45" s="17"/>
      <c r="C45" s="16"/>
      <c r="D45" s="123">
        <v>13904</v>
      </c>
      <c r="E45" s="249" t="s">
        <v>197</v>
      </c>
      <c r="F45" s="290"/>
      <c r="G45" s="237"/>
      <c r="H45" s="93">
        <f t="shared" si="5"/>
        <v>0</v>
      </c>
      <c r="I45" s="237"/>
      <c r="J45" s="93">
        <f t="shared" si="5"/>
        <v>0</v>
      </c>
      <c r="K45" s="237"/>
      <c r="L45" s="93">
        <f t="shared" ref="L45" si="12">K45*$F$41</f>
        <v>0</v>
      </c>
      <c r="M45" s="237"/>
      <c r="N45" s="93">
        <f t="shared" ref="N45" si="13">M45*$F$41</f>
        <v>0</v>
      </c>
      <c r="P45" s="18"/>
      <c r="Q45" s="18"/>
    </row>
    <row r="46" spans="2:19" ht="17" customHeight="1" x14ac:dyDescent="0.15">
      <c r="B46" s="17"/>
      <c r="C46" s="16"/>
      <c r="D46" s="123">
        <v>13905</v>
      </c>
      <c r="E46" s="249" t="s">
        <v>30</v>
      </c>
      <c r="F46" s="291"/>
      <c r="G46" s="235"/>
      <c r="H46" s="94">
        <f t="shared" si="5"/>
        <v>0</v>
      </c>
      <c r="I46" s="235"/>
      <c r="J46" s="94">
        <f t="shared" si="5"/>
        <v>0</v>
      </c>
      <c r="K46" s="235"/>
      <c r="L46" s="94">
        <f t="shared" ref="L46" si="14">K46*$F$41</f>
        <v>0</v>
      </c>
      <c r="M46" s="235"/>
      <c r="N46" s="94">
        <f t="shared" ref="N46" si="15">M46*$F$41</f>
        <v>0</v>
      </c>
      <c r="O46" s="248"/>
      <c r="P46" s="18"/>
      <c r="Q46" s="18"/>
    </row>
    <row r="47" spans="2:19" ht="17" customHeight="1" x14ac:dyDescent="0.15">
      <c r="B47" s="19" t="s">
        <v>46</v>
      </c>
      <c r="C47" s="20"/>
      <c r="D47" s="25" t="s">
        <v>47</v>
      </c>
      <c r="E47" s="24" t="s">
        <v>7</v>
      </c>
      <c r="F47" s="289">
        <v>91.8</v>
      </c>
      <c r="G47" s="236"/>
      <c r="H47" s="92">
        <f>G47*$F$47</f>
        <v>0</v>
      </c>
      <c r="I47" s="236"/>
      <c r="J47" s="92">
        <f>I47*$F$47</f>
        <v>0</v>
      </c>
      <c r="K47" s="236"/>
      <c r="L47" s="92">
        <f>K47*$F$47</f>
        <v>0</v>
      </c>
      <c r="M47" s="236"/>
      <c r="N47" s="92">
        <f>M47*$F$47</f>
        <v>0</v>
      </c>
      <c r="P47" s="18"/>
      <c r="Q47" s="18"/>
    </row>
    <row r="48" spans="2:19" ht="17" customHeight="1" x14ac:dyDescent="0.15">
      <c r="B48" s="17"/>
      <c r="C48" s="16"/>
      <c r="D48" s="123" t="s">
        <v>48</v>
      </c>
      <c r="E48" s="37" t="s">
        <v>24</v>
      </c>
      <c r="F48" s="290"/>
      <c r="G48" s="237"/>
      <c r="H48" s="93">
        <f t="shared" ref="H48:J54" si="16">G48*$F$47</f>
        <v>0</v>
      </c>
      <c r="I48" s="237"/>
      <c r="J48" s="93">
        <f t="shared" si="16"/>
        <v>0</v>
      </c>
      <c r="K48" s="237"/>
      <c r="L48" s="93">
        <f t="shared" ref="L48" si="17">K48*$F$47</f>
        <v>0</v>
      </c>
      <c r="M48" s="237"/>
      <c r="N48" s="93">
        <f t="shared" ref="N48" si="18">M48*$F$47</f>
        <v>0</v>
      </c>
      <c r="P48" s="18"/>
      <c r="Q48" s="18"/>
    </row>
    <row r="49" spans="2:17" ht="17" customHeight="1" x14ac:dyDescent="0.15">
      <c r="B49" s="17"/>
      <c r="C49" s="16"/>
      <c r="D49" s="123" t="s">
        <v>49</v>
      </c>
      <c r="E49" s="37" t="s">
        <v>18</v>
      </c>
      <c r="F49" s="290"/>
      <c r="G49" s="237"/>
      <c r="H49" s="93">
        <f t="shared" si="16"/>
        <v>0</v>
      </c>
      <c r="I49" s="237"/>
      <c r="J49" s="93">
        <f t="shared" si="16"/>
        <v>0</v>
      </c>
      <c r="K49" s="237"/>
      <c r="L49" s="93">
        <f>K49*$F$47</f>
        <v>0</v>
      </c>
      <c r="M49" s="237"/>
      <c r="N49" s="93">
        <f t="shared" ref="N49" si="19">M49*$F$47</f>
        <v>0</v>
      </c>
      <c r="P49" s="18"/>
      <c r="Q49" s="18"/>
    </row>
    <row r="50" spans="2:17" ht="17" customHeight="1" x14ac:dyDescent="0.15">
      <c r="B50" s="17"/>
      <c r="C50" s="16"/>
      <c r="D50" s="29" t="s">
        <v>50</v>
      </c>
      <c r="E50" s="30" t="s">
        <v>26</v>
      </c>
      <c r="F50" s="290"/>
      <c r="G50" s="237"/>
      <c r="H50" s="93">
        <f t="shared" si="16"/>
        <v>0</v>
      </c>
      <c r="I50" s="237"/>
      <c r="J50" s="93">
        <f t="shared" si="16"/>
        <v>0</v>
      </c>
      <c r="K50" s="237"/>
      <c r="L50" s="93">
        <f t="shared" ref="L50" si="20">K50*$F$47</f>
        <v>0</v>
      </c>
      <c r="M50" s="237"/>
      <c r="N50" s="93">
        <f t="shared" ref="N50" si="21">M50*$F$47</f>
        <v>0</v>
      </c>
      <c r="P50" s="18"/>
      <c r="Q50" s="18"/>
    </row>
    <row r="51" spans="2:17" ht="17" customHeight="1" x14ac:dyDescent="0.15">
      <c r="B51" s="17"/>
      <c r="C51" s="16"/>
      <c r="D51" s="41">
        <v>11189</v>
      </c>
      <c r="E51" s="41" t="s">
        <v>198</v>
      </c>
      <c r="F51" s="290"/>
      <c r="G51" s="237"/>
      <c r="H51" s="93">
        <f t="shared" si="16"/>
        <v>0</v>
      </c>
      <c r="I51" s="237"/>
      <c r="J51" s="93">
        <f t="shared" si="16"/>
        <v>0</v>
      </c>
      <c r="K51" s="237"/>
      <c r="L51" s="93">
        <f t="shared" ref="L51" si="22">K51*$F$47</f>
        <v>0</v>
      </c>
      <c r="M51" s="237"/>
      <c r="N51" s="93">
        <f t="shared" ref="N51" si="23">M51*$F$47</f>
        <v>0</v>
      </c>
      <c r="P51" s="18"/>
      <c r="Q51" s="18"/>
    </row>
    <row r="52" spans="2:17" ht="17" customHeight="1" x14ac:dyDescent="0.15">
      <c r="B52" s="17"/>
      <c r="C52" s="16"/>
      <c r="D52" s="124">
        <v>14707</v>
      </c>
      <c r="E52" s="250" t="s">
        <v>28</v>
      </c>
      <c r="F52" s="290"/>
      <c r="G52" s="237"/>
      <c r="H52" s="93">
        <f t="shared" si="16"/>
        <v>0</v>
      </c>
      <c r="I52" s="237"/>
      <c r="J52" s="93">
        <f t="shared" si="16"/>
        <v>0</v>
      </c>
      <c r="K52" s="237"/>
      <c r="L52" s="93">
        <f t="shared" ref="L52" si="24">K52*$F$47</f>
        <v>0</v>
      </c>
      <c r="M52" s="237"/>
      <c r="N52" s="93">
        <f t="shared" ref="N52" si="25">M52*$F$47</f>
        <v>0</v>
      </c>
      <c r="P52" s="18"/>
      <c r="Q52" s="18"/>
    </row>
    <row r="53" spans="2:17" ht="17" customHeight="1" x14ac:dyDescent="0.15">
      <c r="B53" s="17"/>
      <c r="C53" s="16"/>
      <c r="D53" s="124">
        <v>14708</v>
      </c>
      <c r="E53" s="250" t="s">
        <v>197</v>
      </c>
      <c r="F53" s="290"/>
      <c r="G53" s="237"/>
      <c r="H53" s="93">
        <f t="shared" si="16"/>
        <v>0</v>
      </c>
      <c r="I53" s="237"/>
      <c r="J53" s="93">
        <f t="shared" si="16"/>
        <v>0</v>
      </c>
      <c r="K53" s="237"/>
      <c r="L53" s="93">
        <f t="shared" ref="L53" si="26">K53*$F$47</f>
        <v>0</v>
      </c>
      <c r="M53" s="237"/>
      <c r="N53" s="93">
        <f t="shared" ref="N53" si="27">M53*$F$47</f>
        <v>0</v>
      </c>
      <c r="P53" s="18"/>
      <c r="Q53" s="18"/>
    </row>
    <row r="54" spans="2:17" ht="17" customHeight="1" x14ac:dyDescent="0.15">
      <c r="B54" s="17"/>
      <c r="C54" s="16"/>
      <c r="D54" s="124">
        <v>14709</v>
      </c>
      <c r="E54" s="250" t="s">
        <v>30</v>
      </c>
      <c r="F54" s="291"/>
      <c r="G54" s="235"/>
      <c r="H54" s="94">
        <f t="shared" si="16"/>
        <v>0</v>
      </c>
      <c r="I54" s="235"/>
      <c r="J54" s="94">
        <f t="shared" si="16"/>
        <v>0</v>
      </c>
      <c r="K54" s="235"/>
      <c r="L54" s="94">
        <f t="shared" ref="L54" si="28">K54*$F$47</f>
        <v>0</v>
      </c>
      <c r="M54" s="235"/>
      <c r="N54" s="94">
        <f t="shared" ref="N54" si="29">M54*$F$47</f>
        <v>0</v>
      </c>
      <c r="O54" s="248"/>
      <c r="P54" s="18"/>
      <c r="Q54" s="18"/>
    </row>
    <row r="55" spans="2:17" ht="17" customHeight="1" x14ac:dyDescent="0.15">
      <c r="B55" s="19" t="s">
        <v>51</v>
      </c>
      <c r="C55" s="20"/>
      <c r="D55" s="25" t="s">
        <v>52</v>
      </c>
      <c r="E55" s="24" t="s">
        <v>7</v>
      </c>
      <c r="F55" s="289">
        <v>91.8</v>
      </c>
      <c r="G55" s="241"/>
      <c r="H55" s="91">
        <f>G55*$F$55</f>
        <v>0</v>
      </c>
      <c r="I55" s="241"/>
      <c r="J55" s="91">
        <f>I55*$F$55</f>
        <v>0</v>
      </c>
      <c r="K55" s="241"/>
      <c r="L55" s="91">
        <f>K55*$F$55</f>
        <v>0</v>
      </c>
      <c r="M55" s="241"/>
      <c r="N55" s="91">
        <f>M55*$F$55</f>
        <v>0</v>
      </c>
      <c r="P55" s="18"/>
      <c r="Q55" s="18"/>
    </row>
    <row r="56" spans="2:17" ht="17" customHeight="1" x14ac:dyDescent="0.15">
      <c r="B56" s="17"/>
      <c r="C56" s="16"/>
      <c r="D56" s="42">
        <v>12675</v>
      </c>
      <c r="E56" s="253" t="s">
        <v>197</v>
      </c>
      <c r="F56" s="291"/>
      <c r="G56" s="235"/>
      <c r="H56" s="94">
        <f>G56*$F$55</f>
        <v>0</v>
      </c>
      <c r="I56" s="235"/>
      <c r="J56" s="94">
        <f>I56*$F$55</f>
        <v>0</v>
      </c>
      <c r="K56" s="235"/>
      <c r="L56" s="94">
        <f>K56*$F$55</f>
        <v>0</v>
      </c>
      <c r="M56" s="235"/>
      <c r="N56" s="94">
        <f>M56*$F$55</f>
        <v>0</v>
      </c>
      <c r="P56" s="18"/>
      <c r="Q56" s="18"/>
    </row>
    <row r="57" spans="2:17" ht="17" customHeight="1" x14ac:dyDescent="0.15">
      <c r="B57" s="22"/>
      <c r="C57" s="16"/>
      <c r="D57" s="28" t="s">
        <v>53</v>
      </c>
      <c r="E57" s="32" t="s">
        <v>54</v>
      </c>
      <c r="F57" s="39">
        <v>97.2</v>
      </c>
      <c r="G57" s="242"/>
      <c r="H57" s="88">
        <f>G57*$F$57</f>
        <v>0</v>
      </c>
      <c r="I57" s="242"/>
      <c r="J57" s="88">
        <f>I57*$F$57</f>
        <v>0</v>
      </c>
      <c r="K57" s="242"/>
      <c r="L57" s="88">
        <f>K57*$F$57</f>
        <v>0</v>
      </c>
      <c r="M57" s="242"/>
      <c r="N57" s="88">
        <f>M57*$F$57</f>
        <v>0</v>
      </c>
      <c r="P57" s="18"/>
      <c r="Q57" s="18"/>
    </row>
    <row r="58" spans="2:17" ht="17" customHeight="1" x14ac:dyDescent="0.15">
      <c r="B58" s="19" t="s">
        <v>55</v>
      </c>
      <c r="C58" s="20"/>
      <c r="D58" s="25">
        <v>11141</v>
      </c>
      <c r="E58" s="24" t="s">
        <v>7</v>
      </c>
      <c r="F58" s="289">
        <v>118.8</v>
      </c>
      <c r="G58" s="241"/>
      <c r="H58" s="91">
        <f>G58*$F$58</f>
        <v>0</v>
      </c>
      <c r="I58" s="241"/>
      <c r="J58" s="91">
        <f>I58*$F$58</f>
        <v>0</v>
      </c>
      <c r="K58" s="241"/>
      <c r="L58" s="91">
        <f>K58*$F$58</f>
        <v>0</v>
      </c>
      <c r="M58" s="241"/>
      <c r="N58" s="91">
        <f>M58*$F$58</f>
        <v>0</v>
      </c>
      <c r="P58" s="18"/>
      <c r="Q58" s="18"/>
    </row>
    <row r="59" spans="2:17" ht="17" customHeight="1" thickBot="1" x14ac:dyDescent="0.2">
      <c r="B59" s="17"/>
      <c r="C59" s="16"/>
      <c r="D59" s="123">
        <v>11183</v>
      </c>
      <c r="E59" s="37" t="s">
        <v>18</v>
      </c>
      <c r="F59" s="293"/>
      <c r="G59" s="238"/>
      <c r="H59" s="96">
        <f>G59*$F$58</f>
        <v>0</v>
      </c>
      <c r="I59" s="238"/>
      <c r="J59" s="96">
        <f>I59*$F$58</f>
        <v>0</v>
      </c>
      <c r="K59" s="238"/>
      <c r="L59" s="96">
        <f>K59*$F$58</f>
        <v>0</v>
      </c>
      <c r="M59" s="238"/>
      <c r="N59" s="96">
        <f>M59*$F$58</f>
        <v>0</v>
      </c>
      <c r="P59" s="18"/>
      <c r="Q59" s="18"/>
    </row>
    <row r="60" spans="2:17" ht="30" customHeight="1" thickBot="1" x14ac:dyDescent="0.2">
      <c r="B60" s="193" t="s">
        <v>56</v>
      </c>
      <c r="C60" s="194"/>
      <c r="D60" s="195" t="s">
        <v>5</v>
      </c>
      <c r="E60" s="196"/>
      <c r="F60" s="260">
        <v>0</v>
      </c>
      <c r="G60" s="228"/>
      <c r="H60" s="229"/>
      <c r="I60" s="228"/>
      <c r="J60" s="229"/>
      <c r="K60" s="228"/>
      <c r="L60" s="229"/>
      <c r="M60" s="228"/>
      <c r="N60" s="230"/>
      <c r="P60" s="18"/>
      <c r="Q60" s="18"/>
    </row>
    <row r="61" spans="2:17" ht="15" customHeight="1" x14ac:dyDescent="0.15">
      <c r="B61" s="197" t="s">
        <v>57</v>
      </c>
      <c r="C61" s="198"/>
      <c r="D61" s="199"/>
      <c r="E61" s="200"/>
      <c r="F61" s="261">
        <v>0</v>
      </c>
      <c r="G61" s="199"/>
      <c r="H61" s="261"/>
      <c r="I61" s="199"/>
      <c r="J61" s="261"/>
      <c r="K61" s="199"/>
      <c r="L61" s="261"/>
      <c r="M61" s="199"/>
      <c r="N61" s="262"/>
      <c r="P61" s="18"/>
      <c r="Q61" s="18"/>
    </row>
    <row r="62" spans="2:17" ht="17" customHeight="1" x14ac:dyDescent="0.15">
      <c r="B62" s="20" t="s">
        <v>58</v>
      </c>
      <c r="C62" s="23" t="s">
        <v>59</v>
      </c>
      <c r="D62" s="31">
        <v>12479</v>
      </c>
      <c r="E62" s="32" t="s">
        <v>60</v>
      </c>
      <c r="F62" s="38">
        <v>25</v>
      </c>
      <c r="G62" s="243"/>
      <c r="H62" s="87">
        <f>G62*$F$62</f>
        <v>0</v>
      </c>
      <c r="I62" s="243"/>
      <c r="J62" s="87">
        <f>I62*$F$62</f>
        <v>0</v>
      </c>
      <c r="K62" s="243"/>
      <c r="L62" s="87">
        <f>K62*$F$62</f>
        <v>0</v>
      </c>
      <c r="M62" s="243"/>
      <c r="N62" s="87">
        <f>M62*$F$62</f>
        <v>0</v>
      </c>
      <c r="P62" s="18"/>
      <c r="Q62" s="18"/>
    </row>
    <row r="63" spans="2:17" ht="17" customHeight="1" x14ac:dyDescent="0.15">
      <c r="B63" s="7"/>
      <c r="C63" s="16" t="s">
        <v>61</v>
      </c>
      <c r="D63" s="25">
        <v>12457</v>
      </c>
      <c r="E63" s="24" t="s">
        <v>62</v>
      </c>
      <c r="F63" s="289">
        <v>30</v>
      </c>
      <c r="G63" s="241"/>
      <c r="H63" s="91">
        <f>G63*$F$63</f>
        <v>0</v>
      </c>
      <c r="I63" s="241"/>
      <c r="J63" s="91">
        <f>I63*$F$63</f>
        <v>0</v>
      </c>
      <c r="K63" s="241"/>
      <c r="L63" s="91">
        <f>K63*$F$63</f>
        <v>0</v>
      </c>
      <c r="M63" s="241"/>
      <c r="N63" s="91">
        <f>M63*$F$63</f>
        <v>0</v>
      </c>
      <c r="P63" s="18"/>
      <c r="Q63" s="18"/>
    </row>
    <row r="64" spans="2:17" ht="17" customHeight="1" x14ac:dyDescent="0.15">
      <c r="B64" s="16"/>
      <c r="C64" s="16"/>
      <c r="D64" s="28">
        <v>12500</v>
      </c>
      <c r="E64" s="41" t="s">
        <v>63</v>
      </c>
      <c r="F64" s="291"/>
      <c r="G64" s="235"/>
      <c r="H64" s="94">
        <f>G64*$F$63</f>
        <v>0</v>
      </c>
      <c r="I64" s="235"/>
      <c r="J64" s="94">
        <f>I64*$F$63</f>
        <v>0</v>
      </c>
      <c r="K64" s="235"/>
      <c r="L64" s="94">
        <f>K64*$F$63</f>
        <v>0</v>
      </c>
      <c r="M64" s="235"/>
      <c r="N64" s="94">
        <f>M64*$F$63</f>
        <v>0</v>
      </c>
      <c r="P64" s="18"/>
      <c r="Q64" s="18"/>
    </row>
    <row r="65" spans="2:19" ht="17" customHeight="1" x14ac:dyDescent="0.15">
      <c r="B65" s="20" t="s">
        <v>64</v>
      </c>
      <c r="C65" s="34" t="s">
        <v>59</v>
      </c>
      <c r="D65" s="35">
        <v>12480</v>
      </c>
      <c r="E65" s="36" t="s">
        <v>60</v>
      </c>
      <c r="F65" s="57">
        <v>25</v>
      </c>
      <c r="G65" s="239"/>
      <c r="H65" s="90">
        <f>G65*$F$65</f>
        <v>0</v>
      </c>
      <c r="I65" s="239"/>
      <c r="J65" s="90">
        <f>I65*$F$65</f>
        <v>0</v>
      </c>
      <c r="K65" s="239"/>
      <c r="L65" s="90">
        <f>K65*$F$65</f>
        <v>0</v>
      </c>
      <c r="M65" s="239"/>
      <c r="N65" s="90">
        <f>M65*$F$65</f>
        <v>0</v>
      </c>
      <c r="P65" s="18"/>
      <c r="Q65" s="18"/>
    </row>
    <row r="66" spans="2:19" ht="17" customHeight="1" x14ac:dyDescent="0.15">
      <c r="B66" s="7"/>
      <c r="C66" s="16" t="s">
        <v>61</v>
      </c>
      <c r="D66" s="28">
        <v>12509</v>
      </c>
      <c r="E66" s="6" t="s">
        <v>63</v>
      </c>
      <c r="F66" s="40">
        <v>30</v>
      </c>
      <c r="G66" s="240"/>
      <c r="H66" s="86">
        <f>G66*$F$66</f>
        <v>0</v>
      </c>
      <c r="I66" s="240"/>
      <c r="J66" s="86">
        <f>I66*$F$66</f>
        <v>0</v>
      </c>
      <c r="K66" s="240"/>
      <c r="L66" s="86">
        <f>K66*$F$66</f>
        <v>0</v>
      </c>
      <c r="M66" s="240"/>
      <c r="N66" s="86">
        <f>M66*$F$66</f>
        <v>0</v>
      </c>
      <c r="P66" s="18"/>
      <c r="Q66" s="18"/>
    </row>
    <row r="67" spans="2:19" ht="17" customHeight="1" x14ac:dyDescent="0.15">
      <c r="B67" s="20" t="s">
        <v>65</v>
      </c>
      <c r="C67" s="34" t="s">
        <v>59</v>
      </c>
      <c r="D67" s="35">
        <v>12481</v>
      </c>
      <c r="E67" s="36" t="s">
        <v>60</v>
      </c>
      <c r="F67" s="57">
        <v>35</v>
      </c>
      <c r="G67" s="239"/>
      <c r="H67" s="90">
        <f>G67*$F$67</f>
        <v>0</v>
      </c>
      <c r="I67" s="239"/>
      <c r="J67" s="90">
        <f>I67*$F$67</f>
        <v>0</v>
      </c>
      <c r="K67" s="239"/>
      <c r="L67" s="90">
        <f>K67*$F$67</f>
        <v>0</v>
      </c>
      <c r="M67" s="239"/>
      <c r="N67" s="90">
        <f>M67*$F$67</f>
        <v>0</v>
      </c>
      <c r="P67" s="18"/>
      <c r="Q67" s="18"/>
    </row>
    <row r="68" spans="2:19" ht="17" customHeight="1" x14ac:dyDescent="0.15">
      <c r="B68" s="7"/>
      <c r="C68" s="16" t="s">
        <v>61</v>
      </c>
      <c r="D68" s="25">
        <v>12461</v>
      </c>
      <c r="E68" s="24" t="s">
        <v>62</v>
      </c>
      <c r="F68" s="289">
        <v>40</v>
      </c>
      <c r="G68" s="241"/>
      <c r="H68" s="91">
        <f>G68*$F$68</f>
        <v>0</v>
      </c>
      <c r="I68" s="241"/>
      <c r="J68" s="91">
        <f>I68*$F$68</f>
        <v>0</v>
      </c>
      <c r="K68" s="241"/>
      <c r="L68" s="91">
        <f>K68*$F$68</f>
        <v>0</v>
      </c>
      <c r="M68" s="241"/>
      <c r="N68" s="91">
        <f>M68*$F$68</f>
        <v>0</v>
      </c>
      <c r="P68" s="18"/>
      <c r="Q68" s="18"/>
    </row>
    <row r="69" spans="2:19" ht="17" customHeight="1" x14ac:dyDescent="0.15">
      <c r="B69" s="201"/>
      <c r="C69" s="23"/>
      <c r="D69" s="31">
        <v>12503</v>
      </c>
      <c r="E69" s="42" t="s">
        <v>63</v>
      </c>
      <c r="F69" s="291"/>
      <c r="G69" s="235"/>
      <c r="H69" s="94">
        <f>G69*$F$68</f>
        <v>0</v>
      </c>
      <c r="I69" s="235"/>
      <c r="J69" s="94">
        <f>I69*$F$68</f>
        <v>0</v>
      </c>
      <c r="K69" s="235"/>
      <c r="L69" s="94">
        <f>K69*$F$68</f>
        <v>0</v>
      </c>
      <c r="M69" s="235"/>
      <c r="N69" s="94">
        <f>M69*$F$68</f>
        <v>0</v>
      </c>
      <c r="P69" s="18"/>
      <c r="Q69" s="18"/>
    </row>
    <row r="70" spans="2:19" ht="17" customHeight="1" x14ac:dyDescent="0.15">
      <c r="B70" s="20" t="s">
        <v>66</v>
      </c>
      <c r="C70" s="16" t="s">
        <v>59</v>
      </c>
      <c r="D70" s="28">
        <v>12482</v>
      </c>
      <c r="E70" s="6" t="s">
        <v>60</v>
      </c>
      <c r="F70" s="38">
        <v>35</v>
      </c>
      <c r="G70" s="243"/>
      <c r="H70" s="87">
        <f>G70*$F$70</f>
        <v>0</v>
      </c>
      <c r="I70" s="243"/>
      <c r="J70" s="87">
        <f>I70*$F$70</f>
        <v>0</v>
      </c>
      <c r="K70" s="243"/>
      <c r="L70" s="87">
        <f>K70*$F$70</f>
        <v>0</v>
      </c>
      <c r="M70" s="243"/>
      <c r="N70" s="87">
        <f>M70*$F$70</f>
        <v>0</v>
      </c>
      <c r="P70" s="18"/>
      <c r="Q70" s="18"/>
    </row>
    <row r="71" spans="2:19" ht="17" customHeight="1" thickBot="1" x14ac:dyDescent="0.2">
      <c r="B71" s="263"/>
      <c r="C71" s="61" t="s">
        <v>61</v>
      </c>
      <c r="D71" s="71">
        <v>12504</v>
      </c>
      <c r="E71" s="72" t="s">
        <v>63</v>
      </c>
      <c r="F71" s="39">
        <v>40</v>
      </c>
      <c r="G71" s="242"/>
      <c r="H71" s="88">
        <f>G71*$F$71</f>
        <v>0</v>
      </c>
      <c r="I71" s="242"/>
      <c r="J71" s="88">
        <f>I71*$F$71</f>
        <v>0</v>
      </c>
      <c r="K71" s="242"/>
      <c r="L71" s="88">
        <f>K71*$F$71</f>
        <v>0</v>
      </c>
      <c r="M71" s="242"/>
      <c r="N71" s="88">
        <f>M71*$F$71</f>
        <v>0</v>
      </c>
      <c r="P71" s="18"/>
      <c r="Q71" s="18"/>
    </row>
    <row r="72" spans="2:19" ht="17" customHeight="1" x14ac:dyDescent="0.15">
      <c r="B72" s="264" t="s">
        <v>67</v>
      </c>
      <c r="C72" s="198"/>
      <c r="D72" s="199"/>
      <c r="E72" s="200"/>
      <c r="F72" s="261">
        <v>0</v>
      </c>
      <c r="G72" s="199"/>
      <c r="H72" s="261"/>
      <c r="I72" s="199"/>
      <c r="J72" s="261"/>
      <c r="K72" s="199"/>
      <c r="L72" s="261"/>
      <c r="M72" s="199"/>
      <c r="N72" s="262"/>
      <c r="P72" s="18"/>
      <c r="Q72" s="18"/>
    </row>
    <row r="73" spans="2:19" s="43" customFormat="1" ht="17" customHeight="1" x14ac:dyDescent="0.15">
      <c r="B73" s="17" t="s">
        <v>68</v>
      </c>
      <c r="C73" s="16" t="s">
        <v>65</v>
      </c>
      <c r="D73" s="123">
        <v>12467</v>
      </c>
      <c r="E73" s="37" t="s">
        <v>7</v>
      </c>
      <c r="F73" s="290">
        <v>75</v>
      </c>
      <c r="G73" s="236"/>
      <c r="H73" s="92">
        <f>G73*$F$73</f>
        <v>0</v>
      </c>
      <c r="I73" s="236"/>
      <c r="J73" s="92">
        <f>I73*$F$73</f>
        <v>0</v>
      </c>
      <c r="K73" s="236"/>
      <c r="L73" s="92">
        <f>K73*$F$73</f>
        <v>0</v>
      </c>
      <c r="M73" s="236"/>
      <c r="N73" s="92">
        <f>M73*$F$73</f>
        <v>0</v>
      </c>
      <c r="O73" s="7"/>
      <c r="P73" s="18"/>
      <c r="Q73" s="18"/>
      <c r="S73" s="44"/>
    </row>
    <row r="74" spans="2:19" s="43" customFormat="1" ht="17" customHeight="1" x14ac:dyDescent="0.15">
      <c r="B74" s="202"/>
      <c r="C74" s="23" t="s">
        <v>66</v>
      </c>
      <c r="D74" s="31">
        <v>12469</v>
      </c>
      <c r="E74" s="32" t="s">
        <v>7</v>
      </c>
      <c r="F74" s="291"/>
      <c r="G74" s="243"/>
      <c r="H74" s="87">
        <f>G74*$F$73</f>
        <v>0</v>
      </c>
      <c r="I74" s="243"/>
      <c r="J74" s="87">
        <f>I74*$F$73</f>
        <v>0</v>
      </c>
      <c r="K74" s="243"/>
      <c r="L74" s="87">
        <f>K74*$F$73</f>
        <v>0</v>
      </c>
      <c r="M74" s="243"/>
      <c r="N74" s="87">
        <f>M74*$F$73</f>
        <v>0</v>
      </c>
      <c r="O74" s="7"/>
      <c r="P74" s="18"/>
      <c r="Q74" s="18"/>
      <c r="S74" s="44"/>
    </row>
    <row r="75" spans="2:19" ht="17" customHeight="1" x14ac:dyDescent="0.15">
      <c r="B75" s="33" t="s">
        <v>69</v>
      </c>
      <c r="C75" s="34" t="s">
        <v>59</v>
      </c>
      <c r="D75" s="35">
        <v>12485</v>
      </c>
      <c r="E75" s="36" t="s">
        <v>60</v>
      </c>
      <c r="F75" s="57">
        <v>40</v>
      </c>
      <c r="G75" s="239"/>
      <c r="H75" s="90">
        <f>G75*$F$75</f>
        <v>0</v>
      </c>
      <c r="I75" s="239"/>
      <c r="J75" s="90">
        <f>I75*$F$75</f>
        <v>0</v>
      </c>
      <c r="K75" s="239"/>
      <c r="L75" s="90">
        <f>K75*$F$75</f>
        <v>0</v>
      </c>
      <c r="M75" s="239"/>
      <c r="N75" s="90">
        <f>M75*$F$75</f>
        <v>0</v>
      </c>
      <c r="P75" s="18"/>
      <c r="Q75" s="18"/>
    </row>
    <row r="76" spans="2:19" s="43" customFormat="1" ht="17" customHeight="1" x14ac:dyDescent="0.15">
      <c r="B76" s="17" t="s">
        <v>71</v>
      </c>
      <c r="C76" s="45" t="s">
        <v>72</v>
      </c>
      <c r="D76" s="25" t="s">
        <v>73</v>
      </c>
      <c r="E76" s="24" t="s">
        <v>7</v>
      </c>
      <c r="F76" s="70">
        <v>25</v>
      </c>
      <c r="G76" s="241"/>
      <c r="H76" s="91">
        <f>G76*$F$76</f>
        <v>0</v>
      </c>
      <c r="I76" s="241"/>
      <c r="J76" s="91">
        <f>I76*$F$76</f>
        <v>0</v>
      </c>
      <c r="K76" s="241"/>
      <c r="L76" s="91">
        <f>K76*$F$76</f>
        <v>0</v>
      </c>
      <c r="M76" s="241"/>
      <c r="N76" s="91">
        <f>M76*$F$76</f>
        <v>0</v>
      </c>
      <c r="O76" s="7"/>
      <c r="P76" s="18"/>
      <c r="Q76" s="18"/>
      <c r="S76" s="44"/>
    </row>
    <row r="77" spans="2:19" s="43" customFormat="1" ht="17" customHeight="1" thickBot="1" x14ac:dyDescent="0.2">
      <c r="B77" s="17"/>
      <c r="C77" s="23" t="s">
        <v>74</v>
      </c>
      <c r="D77" s="28" t="s">
        <v>75</v>
      </c>
      <c r="E77" s="32" t="s">
        <v>7</v>
      </c>
      <c r="F77" s="82">
        <v>20</v>
      </c>
      <c r="G77" s="244"/>
      <c r="H77" s="89">
        <f>G77*$F$77</f>
        <v>0</v>
      </c>
      <c r="I77" s="244"/>
      <c r="J77" s="89">
        <f>I77*$F$77</f>
        <v>0</v>
      </c>
      <c r="K77" s="244"/>
      <c r="L77" s="89">
        <f>K77*$F$77</f>
        <v>0</v>
      </c>
      <c r="M77" s="244"/>
      <c r="N77" s="89">
        <f>M77*$F$77</f>
        <v>0</v>
      </c>
      <c r="O77" s="7"/>
      <c r="P77" s="18"/>
      <c r="Q77" s="18"/>
      <c r="S77" s="44"/>
    </row>
    <row r="78" spans="2:19" s="43" customFormat="1" ht="30" customHeight="1" thickBot="1" x14ac:dyDescent="0.2">
      <c r="B78" s="203" t="s">
        <v>76</v>
      </c>
      <c r="C78" s="135"/>
      <c r="D78" s="137" t="s">
        <v>5</v>
      </c>
      <c r="E78" s="204"/>
      <c r="F78" s="216">
        <v>0</v>
      </c>
      <c r="G78" s="222"/>
      <c r="H78" s="216"/>
      <c r="I78" s="222"/>
      <c r="J78" s="216"/>
      <c r="K78" s="222"/>
      <c r="L78" s="216"/>
      <c r="M78" s="222"/>
      <c r="N78" s="223"/>
      <c r="O78" s="7"/>
      <c r="P78" s="18"/>
      <c r="Q78" s="18"/>
      <c r="S78" s="44"/>
    </row>
    <row r="79" spans="2:19" s="43" customFormat="1" ht="17" customHeight="1" x14ac:dyDescent="0.15">
      <c r="B79" s="22" t="s">
        <v>70</v>
      </c>
      <c r="C79" s="23"/>
      <c r="D79" s="31">
        <v>12797</v>
      </c>
      <c r="E79" s="32" t="s">
        <v>7</v>
      </c>
      <c r="F79" s="38">
        <v>7.4</v>
      </c>
      <c r="G79" s="243"/>
      <c r="H79" s="87">
        <f>G79*$F$79</f>
        <v>0</v>
      </c>
      <c r="I79" s="243"/>
      <c r="J79" s="87">
        <f>I79*$F$79</f>
        <v>0</v>
      </c>
      <c r="K79" s="243"/>
      <c r="L79" s="87">
        <f>K79*$F$79</f>
        <v>0</v>
      </c>
      <c r="M79" s="243"/>
      <c r="N79" s="87">
        <f>M79*$F$79</f>
        <v>0</v>
      </c>
      <c r="O79" s="7"/>
      <c r="P79" s="18"/>
      <c r="Q79" s="18"/>
      <c r="S79" s="44"/>
    </row>
    <row r="80" spans="2:19" ht="17" customHeight="1" x14ac:dyDescent="0.15">
      <c r="B80" s="17" t="s">
        <v>77</v>
      </c>
      <c r="C80" s="45" t="s">
        <v>22</v>
      </c>
      <c r="D80" s="123">
        <v>12785</v>
      </c>
      <c r="E80" s="24" t="s">
        <v>7</v>
      </c>
      <c r="F80" s="46">
        <v>35</v>
      </c>
      <c r="G80" s="236"/>
      <c r="H80" s="92">
        <f>G80*$F$80</f>
        <v>0</v>
      </c>
      <c r="I80" s="236"/>
      <c r="J80" s="92">
        <f>I80*$F$80</f>
        <v>0</v>
      </c>
      <c r="K80" s="236"/>
      <c r="L80" s="92">
        <f>K80*$F$80</f>
        <v>0</v>
      </c>
      <c r="M80" s="236"/>
      <c r="N80" s="92">
        <f>M80*$F$80</f>
        <v>0</v>
      </c>
      <c r="P80" s="18"/>
      <c r="Q80" s="18"/>
    </row>
    <row r="81" spans="2:19" ht="17" customHeight="1" x14ac:dyDescent="0.15">
      <c r="B81" s="17"/>
      <c r="C81" s="47" t="s">
        <v>64</v>
      </c>
      <c r="D81" s="29">
        <v>12773</v>
      </c>
      <c r="E81" s="30" t="s">
        <v>7</v>
      </c>
      <c r="F81" s="48">
        <v>37.799999999999997</v>
      </c>
      <c r="G81" s="237"/>
      <c r="H81" s="93">
        <f>G81*$F$81</f>
        <v>0</v>
      </c>
      <c r="I81" s="237"/>
      <c r="J81" s="93">
        <f>I81*$F$81</f>
        <v>0</v>
      </c>
      <c r="K81" s="237"/>
      <c r="L81" s="93">
        <f>K81*$F$81</f>
        <v>0</v>
      </c>
      <c r="M81" s="237"/>
      <c r="N81" s="93">
        <f>M81*$F$81</f>
        <v>0</v>
      </c>
      <c r="P81" s="18"/>
      <c r="Q81" s="18"/>
    </row>
    <row r="82" spans="2:19" ht="17" customHeight="1" x14ac:dyDescent="0.15">
      <c r="B82" s="22"/>
      <c r="C82" s="49" t="s">
        <v>78</v>
      </c>
      <c r="D82" s="50">
        <v>12786</v>
      </c>
      <c r="E82" s="42" t="s">
        <v>7</v>
      </c>
      <c r="F82" s="51">
        <v>40.4</v>
      </c>
      <c r="G82" s="235"/>
      <c r="H82" s="94">
        <f>G82*$F$82</f>
        <v>0</v>
      </c>
      <c r="I82" s="235"/>
      <c r="J82" s="94">
        <f>I82*$F$82</f>
        <v>0</v>
      </c>
      <c r="K82" s="235"/>
      <c r="L82" s="94">
        <f>K82*$F$82</f>
        <v>0</v>
      </c>
      <c r="M82" s="235"/>
      <c r="N82" s="94">
        <f>M82*$F$82</f>
        <v>0</v>
      </c>
      <c r="P82" s="18"/>
      <c r="Q82" s="18"/>
    </row>
    <row r="83" spans="2:19" s="43" customFormat="1" ht="17" customHeight="1" x14ac:dyDescent="0.15">
      <c r="B83" s="22" t="s">
        <v>79</v>
      </c>
      <c r="C83" s="23"/>
      <c r="D83" s="31">
        <v>12800</v>
      </c>
      <c r="E83" s="32" t="s">
        <v>7</v>
      </c>
      <c r="F83" s="38">
        <v>7.4</v>
      </c>
      <c r="G83" s="243"/>
      <c r="H83" s="87">
        <f>G83*$F$83</f>
        <v>0</v>
      </c>
      <c r="I83" s="243"/>
      <c r="J83" s="87">
        <f>I83*$F$83</f>
        <v>0</v>
      </c>
      <c r="K83" s="243"/>
      <c r="L83" s="87">
        <f>K83*$F$83</f>
        <v>0</v>
      </c>
      <c r="M83" s="243"/>
      <c r="N83" s="87">
        <f>M83*$F$83</f>
        <v>0</v>
      </c>
      <c r="O83" s="7"/>
      <c r="P83" s="18"/>
      <c r="Q83" s="18"/>
      <c r="S83" s="44"/>
    </row>
    <row r="84" spans="2:19" s="43" customFormat="1" ht="17" customHeight="1" x14ac:dyDescent="0.15">
      <c r="B84" s="33" t="s">
        <v>80</v>
      </c>
      <c r="C84" s="34"/>
      <c r="D84" s="35">
        <v>11455</v>
      </c>
      <c r="E84" s="36" t="s">
        <v>7</v>
      </c>
      <c r="F84" s="57">
        <v>10</v>
      </c>
      <c r="G84" s="239"/>
      <c r="H84" s="90">
        <f>G84*$F$84</f>
        <v>0</v>
      </c>
      <c r="I84" s="239"/>
      <c r="J84" s="90">
        <f>I84*$F$84</f>
        <v>0</v>
      </c>
      <c r="K84" s="239"/>
      <c r="L84" s="90">
        <f>K84*$F$84</f>
        <v>0</v>
      </c>
      <c r="M84" s="239"/>
      <c r="N84" s="90">
        <f>M84*$F$84</f>
        <v>0</v>
      </c>
      <c r="O84" s="7"/>
      <c r="P84" s="18"/>
      <c r="Q84" s="18"/>
      <c r="S84" s="44"/>
    </row>
    <row r="85" spans="2:19" s="43" customFormat="1" ht="17" customHeight="1" x14ac:dyDescent="0.15">
      <c r="B85" s="19" t="s">
        <v>81</v>
      </c>
      <c r="C85" s="52" t="s">
        <v>22</v>
      </c>
      <c r="D85" s="25">
        <v>12751</v>
      </c>
      <c r="E85" s="24" t="s">
        <v>7</v>
      </c>
      <c r="F85" s="289">
        <v>17.399999999999999</v>
      </c>
      <c r="G85" s="236"/>
      <c r="H85" s="92">
        <f>G85*$F$85</f>
        <v>0</v>
      </c>
      <c r="I85" s="236"/>
      <c r="J85" s="92">
        <f>I85*$F$85</f>
        <v>0</v>
      </c>
      <c r="K85" s="236"/>
      <c r="L85" s="92">
        <f>K85*$F$85</f>
        <v>0</v>
      </c>
      <c r="M85" s="236"/>
      <c r="N85" s="92">
        <f>M85*$F$85</f>
        <v>0</v>
      </c>
      <c r="O85" s="7"/>
      <c r="P85" s="18"/>
      <c r="Q85" s="18"/>
      <c r="S85" s="44"/>
    </row>
    <row r="86" spans="2:19" s="43" customFormat="1" ht="17" customHeight="1" x14ac:dyDescent="0.15">
      <c r="B86" s="17"/>
      <c r="C86" s="47" t="s">
        <v>35</v>
      </c>
      <c r="D86" s="29">
        <v>12754</v>
      </c>
      <c r="E86" s="30" t="s">
        <v>7</v>
      </c>
      <c r="F86" s="290"/>
      <c r="G86" s="237"/>
      <c r="H86" s="93">
        <f t="shared" ref="H86:J90" si="30">G86*$F$85</f>
        <v>0</v>
      </c>
      <c r="I86" s="237"/>
      <c r="J86" s="93">
        <f t="shared" si="30"/>
        <v>0</v>
      </c>
      <c r="K86" s="237"/>
      <c r="L86" s="93">
        <f t="shared" ref="L86:L90" si="31">K86*$F$85</f>
        <v>0</v>
      </c>
      <c r="M86" s="237"/>
      <c r="N86" s="93">
        <f t="shared" ref="N86:N90" si="32">M86*$F$85</f>
        <v>0</v>
      </c>
      <c r="O86" s="7"/>
      <c r="P86" s="18"/>
      <c r="Q86" s="18"/>
      <c r="S86" s="44"/>
    </row>
    <row r="87" spans="2:19" s="43" customFormat="1" ht="17" customHeight="1" x14ac:dyDescent="0.15">
      <c r="B87" s="17"/>
      <c r="C87" s="47" t="s">
        <v>82</v>
      </c>
      <c r="D87" s="29">
        <v>12755</v>
      </c>
      <c r="E87" s="30" t="s">
        <v>7</v>
      </c>
      <c r="F87" s="290"/>
      <c r="G87" s="237"/>
      <c r="H87" s="93">
        <f>G87*$F$85</f>
        <v>0</v>
      </c>
      <c r="I87" s="237"/>
      <c r="J87" s="93">
        <f t="shared" si="30"/>
        <v>0</v>
      </c>
      <c r="K87" s="237"/>
      <c r="L87" s="93">
        <f t="shared" si="31"/>
        <v>0</v>
      </c>
      <c r="M87" s="237"/>
      <c r="N87" s="93">
        <f t="shared" si="32"/>
        <v>0</v>
      </c>
      <c r="O87" s="7"/>
      <c r="P87" s="18"/>
      <c r="Q87" s="18"/>
      <c r="S87" s="44"/>
    </row>
    <row r="88" spans="2:19" ht="17" customHeight="1" x14ac:dyDescent="0.15">
      <c r="B88" s="17"/>
      <c r="C88" s="47" t="s">
        <v>64</v>
      </c>
      <c r="D88" s="29">
        <v>12780</v>
      </c>
      <c r="E88" s="30" t="s">
        <v>7</v>
      </c>
      <c r="F88" s="290"/>
      <c r="G88" s="237"/>
      <c r="H88" s="93">
        <f t="shared" si="30"/>
        <v>0</v>
      </c>
      <c r="I88" s="237"/>
      <c r="J88" s="93">
        <f t="shared" si="30"/>
        <v>0</v>
      </c>
      <c r="K88" s="237"/>
      <c r="L88" s="93">
        <f t="shared" si="31"/>
        <v>0</v>
      </c>
      <c r="M88" s="237"/>
      <c r="N88" s="93">
        <f t="shared" si="32"/>
        <v>0</v>
      </c>
      <c r="P88" s="18"/>
      <c r="Q88" s="18"/>
    </row>
    <row r="89" spans="2:19" ht="17" customHeight="1" x14ac:dyDescent="0.15">
      <c r="B89" s="17"/>
      <c r="C89" s="47" t="s">
        <v>9</v>
      </c>
      <c r="D89" s="29">
        <v>12781</v>
      </c>
      <c r="E89" s="30" t="s">
        <v>7</v>
      </c>
      <c r="F89" s="290"/>
      <c r="G89" s="237"/>
      <c r="H89" s="93">
        <f t="shared" si="30"/>
        <v>0</v>
      </c>
      <c r="I89" s="237"/>
      <c r="J89" s="93">
        <f t="shared" si="30"/>
        <v>0</v>
      </c>
      <c r="K89" s="237"/>
      <c r="L89" s="93">
        <f t="shared" si="31"/>
        <v>0</v>
      </c>
      <c r="M89" s="237"/>
      <c r="N89" s="93">
        <f t="shared" si="32"/>
        <v>0</v>
      </c>
      <c r="P89" s="18"/>
      <c r="Q89" s="18"/>
    </row>
    <row r="90" spans="2:19" ht="17" customHeight="1" x14ac:dyDescent="0.15">
      <c r="B90" s="22"/>
      <c r="C90" s="49" t="s">
        <v>83</v>
      </c>
      <c r="D90" s="50">
        <v>12794</v>
      </c>
      <c r="E90" s="42" t="s">
        <v>7</v>
      </c>
      <c r="F90" s="291"/>
      <c r="G90" s="235"/>
      <c r="H90" s="94">
        <f t="shared" si="30"/>
        <v>0</v>
      </c>
      <c r="I90" s="235"/>
      <c r="J90" s="94">
        <f t="shared" si="30"/>
        <v>0</v>
      </c>
      <c r="K90" s="235"/>
      <c r="L90" s="94">
        <f t="shared" si="31"/>
        <v>0</v>
      </c>
      <c r="M90" s="235"/>
      <c r="N90" s="94">
        <f t="shared" si="32"/>
        <v>0</v>
      </c>
      <c r="P90" s="18"/>
      <c r="Q90" s="18"/>
    </row>
    <row r="91" spans="2:19" ht="17" customHeight="1" x14ac:dyDescent="0.15">
      <c r="B91" s="17" t="s">
        <v>84</v>
      </c>
      <c r="C91" s="34" t="s">
        <v>85</v>
      </c>
      <c r="D91" s="35">
        <v>12783</v>
      </c>
      <c r="E91" s="36" t="s">
        <v>7</v>
      </c>
      <c r="F91" s="57">
        <v>16.399999999999999</v>
      </c>
      <c r="G91" s="239"/>
      <c r="H91" s="90">
        <f>G91*$F$91</f>
        <v>0</v>
      </c>
      <c r="I91" s="239"/>
      <c r="J91" s="90">
        <f>I91*$F$91</f>
        <v>0</v>
      </c>
      <c r="K91" s="239"/>
      <c r="L91" s="90">
        <f>K91*$F$91</f>
        <v>0</v>
      </c>
      <c r="M91" s="239"/>
      <c r="N91" s="90">
        <f>M91*$F$91</f>
        <v>0</v>
      </c>
      <c r="P91" s="18"/>
      <c r="Q91" s="18"/>
    </row>
    <row r="92" spans="2:19" ht="17" customHeight="1" x14ac:dyDescent="0.15">
      <c r="B92" s="53" t="s">
        <v>86</v>
      </c>
      <c r="C92" s="54" t="s">
        <v>85</v>
      </c>
      <c r="D92" s="25">
        <v>12792</v>
      </c>
      <c r="E92" s="24" t="s">
        <v>7</v>
      </c>
      <c r="F92" s="289">
        <v>20</v>
      </c>
      <c r="G92" s="236"/>
      <c r="H92" s="92">
        <f>G92*$F$92</f>
        <v>0</v>
      </c>
      <c r="I92" s="236"/>
      <c r="J92" s="92">
        <f>I92*$F$92</f>
        <v>0</v>
      </c>
      <c r="K92" s="236"/>
      <c r="L92" s="92">
        <f>K92*$F$92</f>
        <v>0</v>
      </c>
      <c r="M92" s="236"/>
      <c r="N92" s="92">
        <f>M92*$F$92</f>
        <v>0</v>
      </c>
      <c r="P92" s="18"/>
      <c r="Q92" s="18"/>
    </row>
    <row r="93" spans="2:19" ht="17" customHeight="1" x14ac:dyDescent="0.15">
      <c r="B93" s="205"/>
      <c r="C93" s="54"/>
      <c r="D93" s="123">
        <v>12788</v>
      </c>
      <c r="E93" s="37" t="s">
        <v>87</v>
      </c>
      <c r="F93" s="290"/>
      <c r="G93" s="237"/>
      <c r="H93" s="93">
        <f>G93*$F$92</f>
        <v>0</v>
      </c>
      <c r="I93" s="237"/>
      <c r="J93" s="93">
        <f>I93*$F$92</f>
        <v>0</v>
      </c>
      <c r="K93" s="237"/>
      <c r="L93" s="93">
        <f t="shared" ref="L93:L95" si="33">K93*$F$92</f>
        <v>0</v>
      </c>
      <c r="M93" s="237"/>
      <c r="N93" s="93">
        <f t="shared" ref="N93:N95" si="34">M93*$F$92</f>
        <v>0</v>
      </c>
      <c r="P93" s="18"/>
      <c r="Q93" s="18"/>
    </row>
    <row r="94" spans="2:19" s="43" customFormat="1" ht="17" customHeight="1" x14ac:dyDescent="0.15">
      <c r="B94" s="205"/>
      <c r="C94" s="54"/>
      <c r="D94" s="29">
        <v>12790</v>
      </c>
      <c r="E94" s="30" t="s">
        <v>18</v>
      </c>
      <c r="F94" s="290"/>
      <c r="G94" s="237"/>
      <c r="H94" s="93">
        <f t="shared" ref="H94:J95" si="35">G94*$F$92</f>
        <v>0</v>
      </c>
      <c r="I94" s="237"/>
      <c r="J94" s="93">
        <f t="shared" si="35"/>
        <v>0</v>
      </c>
      <c r="K94" s="237"/>
      <c r="L94" s="93">
        <f t="shared" si="33"/>
        <v>0</v>
      </c>
      <c r="M94" s="237"/>
      <c r="N94" s="93">
        <f t="shared" si="34"/>
        <v>0</v>
      </c>
      <c r="O94" s="7"/>
      <c r="P94" s="18"/>
      <c r="Q94" s="18"/>
      <c r="S94" s="44"/>
    </row>
    <row r="95" spans="2:19" ht="17" customHeight="1" x14ac:dyDescent="0.15">
      <c r="B95" s="205"/>
      <c r="C95" s="55"/>
      <c r="D95" s="50">
        <v>12791</v>
      </c>
      <c r="E95" s="42" t="s">
        <v>88</v>
      </c>
      <c r="F95" s="291"/>
      <c r="G95" s="235"/>
      <c r="H95" s="94">
        <f t="shared" si="35"/>
        <v>0</v>
      </c>
      <c r="I95" s="235"/>
      <c r="J95" s="94">
        <f t="shared" si="35"/>
        <v>0</v>
      </c>
      <c r="K95" s="235"/>
      <c r="L95" s="94">
        <f t="shared" si="33"/>
        <v>0</v>
      </c>
      <c r="M95" s="235"/>
      <c r="N95" s="94">
        <f t="shared" si="34"/>
        <v>0</v>
      </c>
      <c r="P95" s="18"/>
      <c r="Q95" s="18"/>
    </row>
    <row r="96" spans="2:19" ht="17" customHeight="1" x14ac:dyDescent="0.15">
      <c r="B96" s="17" t="s">
        <v>84</v>
      </c>
      <c r="C96" s="23" t="s">
        <v>89</v>
      </c>
      <c r="D96" s="31">
        <v>12784</v>
      </c>
      <c r="E96" s="32" t="s">
        <v>7</v>
      </c>
      <c r="F96" s="38">
        <v>18.399999999999999</v>
      </c>
      <c r="G96" s="239"/>
      <c r="H96" s="90">
        <f>G96*$F$96</f>
        <v>0</v>
      </c>
      <c r="I96" s="239"/>
      <c r="J96" s="90">
        <f>I96*$F$96</f>
        <v>0</v>
      </c>
      <c r="K96" s="239"/>
      <c r="L96" s="90">
        <f>K96*$F$96</f>
        <v>0</v>
      </c>
      <c r="M96" s="239"/>
      <c r="N96" s="90">
        <f>M96*$F$96</f>
        <v>0</v>
      </c>
      <c r="P96" s="18"/>
      <c r="Q96" s="18"/>
    </row>
    <row r="97" spans="2:19" ht="17" customHeight="1" x14ac:dyDescent="0.15">
      <c r="B97" s="53" t="s">
        <v>86</v>
      </c>
      <c r="C97" s="54" t="s">
        <v>89</v>
      </c>
      <c r="D97" s="123">
        <v>15909</v>
      </c>
      <c r="E97" s="37" t="s">
        <v>7</v>
      </c>
      <c r="F97" s="289">
        <v>22.4</v>
      </c>
      <c r="G97" s="236"/>
      <c r="H97" s="92">
        <f>G97*$F$97</f>
        <v>0</v>
      </c>
      <c r="I97" s="236"/>
      <c r="J97" s="92">
        <f t="shared" ref="J97:J100" si="36">I97*$F$97</f>
        <v>0</v>
      </c>
      <c r="K97" s="236"/>
      <c r="L97" s="92">
        <f t="shared" ref="L97:L100" si="37">K97*$F$97</f>
        <v>0</v>
      </c>
      <c r="M97" s="236"/>
      <c r="N97" s="92">
        <f t="shared" ref="N97:N100" si="38">M97*$F$97</f>
        <v>0</v>
      </c>
      <c r="P97" s="18"/>
      <c r="Q97" s="18"/>
    </row>
    <row r="98" spans="2:19" ht="17" customHeight="1" x14ac:dyDescent="0.15">
      <c r="B98" s="205"/>
      <c r="C98" s="54"/>
      <c r="D98" s="123">
        <v>12823</v>
      </c>
      <c r="E98" s="37" t="s">
        <v>87</v>
      </c>
      <c r="F98" s="290"/>
      <c r="G98" s="237"/>
      <c r="H98" s="93">
        <f t="shared" ref="H98:H100" si="39">G98*$F$97</f>
        <v>0</v>
      </c>
      <c r="I98" s="237"/>
      <c r="J98" s="93">
        <f t="shared" si="36"/>
        <v>0</v>
      </c>
      <c r="K98" s="237"/>
      <c r="L98" s="93">
        <f t="shared" si="37"/>
        <v>0</v>
      </c>
      <c r="M98" s="237"/>
      <c r="N98" s="93">
        <f t="shared" si="38"/>
        <v>0</v>
      </c>
      <c r="P98" s="18"/>
      <c r="Q98" s="18"/>
    </row>
    <row r="99" spans="2:19" s="43" customFormat="1" ht="17" customHeight="1" x14ac:dyDescent="0.15">
      <c r="B99" s="205"/>
      <c r="C99" s="54"/>
      <c r="D99" s="29">
        <v>15910</v>
      </c>
      <c r="E99" s="30" t="s">
        <v>18</v>
      </c>
      <c r="F99" s="290"/>
      <c r="G99" s="237"/>
      <c r="H99" s="93">
        <f t="shared" si="39"/>
        <v>0</v>
      </c>
      <c r="I99" s="237"/>
      <c r="J99" s="93">
        <f t="shared" si="36"/>
        <v>0</v>
      </c>
      <c r="K99" s="237"/>
      <c r="L99" s="93">
        <f t="shared" si="37"/>
        <v>0</v>
      </c>
      <c r="M99" s="237"/>
      <c r="N99" s="93">
        <f t="shared" si="38"/>
        <v>0</v>
      </c>
      <c r="O99" s="7"/>
      <c r="P99" s="18"/>
      <c r="Q99" s="18"/>
      <c r="S99" s="44"/>
    </row>
    <row r="100" spans="2:19" s="43" customFormat="1" ht="17" customHeight="1" x14ac:dyDescent="0.15">
      <c r="B100" s="205"/>
      <c r="C100" s="54"/>
      <c r="D100" s="28">
        <v>12824</v>
      </c>
      <c r="E100" s="6" t="s">
        <v>88</v>
      </c>
      <c r="F100" s="291"/>
      <c r="G100" s="240"/>
      <c r="H100" s="87">
        <f t="shared" si="39"/>
        <v>0</v>
      </c>
      <c r="I100" s="240"/>
      <c r="J100" s="87">
        <f t="shared" si="36"/>
        <v>0</v>
      </c>
      <c r="K100" s="240"/>
      <c r="L100" s="87">
        <f t="shared" si="37"/>
        <v>0</v>
      </c>
      <c r="M100" s="240"/>
      <c r="N100" s="87">
        <f t="shared" si="38"/>
        <v>0</v>
      </c>
      <c r="O100" s="7"/>
      <c r="P100" s="18"/>
      <c r="Q100" s="18"/>
      <c r="S100" s="44"/>
    </row>
    <row r="101" spans="2:19" s="43" customFormat="1" ht="17" customHeight="1" x14ac:dyDescent="0.15">
      <c r="B101" s="19" t="s">
        <v>90</v>
      </c>
      <c r="C101" s="34" t="s">
        <v>91</v>
      </c>
      <c r="D101" s="35">
        <v>12770</v>
      </c>
      <c r="E101" s="56" t="s">
        <v>7</v>
      </c>
      <c r="F101" s="57">
        <v>6.4</v>
      </c>
      <c r="G101" s="239"/>
      <c r="H101" s="90">
        <f>G101*$F$101</f>
        <v>0</v>
      </c>
      <c r="I101" s="239"/>
      <c r="J101" s="90">
        <f>I101*$F$101</f>
        <v>0</v>
      </c>
      <c r="K101" s="239"/>
      <c r="L101" s="90">
        <f>K101*$F$101</f>
        <v>0</v>
      </c>
      <c r="M101" s="239"/>
      <c r="N101" s="90">
        <f>M101*$F$101</f>
        <v>0</v>
      </c>
      <c r="O101" s="7"/>
      <c r="P101" s="18"/>
      <c r="Q101" s="18"/>
      <c r="S101" s="44"/>
    </row>
    <row r="102" spans="2:19" ht="17" customHeight="1" x14ac:dyDescent="0.15">
      <c r="B102" s="17"/>
      <c r="C102" s="52" t="s">
        <v>92</v>
      </c>
      <c r="D102" s="25">
        <v>12767</v>
      </c>
      <c r="E102" s="58" t="s">
        <v>7</v>
      </c>
      <c r="F102" s="289">
        <v>3.4</v>
      </c>
      <c r="G102" s="236"/>
      <c r="H102" s="92">
        <f>G102*$F$102</f>
        <v>0</v>
      </c>
      <c r="I102" s="236"/>
      <c r="J102" s="92">
        <f>I102*$F$102</f>
        <v>0</v>
      </c>
      <c r="K102" s="236"/>
      <c r="L102" s="92">
        <f>K102*$F$102</f>
        <v>0</v>
      </c>
      <c r="M102" s="236"/>
      <c r="N102" s="92">
        <f>M102*$F$102</f>
        <v>0</v>
      </c>
      <c r="P102" s="18"/>
      <c r="Q102" s="18"/>
    </row>
    <row r="103" spans="2:19" ht="17" customHeight="1" x14ac:dyDescent="0.15">
      <c r="B103" s="17"/>
      <c r="C103" s="47" t="s">
        <v>93</v>
      </c>
      <c r="D103" s="29">
        <v>32261</v>
      </c>
      <c r="E103" s="59" t="s">
        <v>7</v>
      </c>
      <c r="F103" s="290"/>
      <c r="G103" s="237"/>
      <c r="H103" s="93">
        <f t="shared" ref="H103:J108" si="40">G103*$F$102</f>
        <v>0</v>
      </c>
      <c r="I103" s="237"/>
      <c r="J103" s="93">
        <f t="shared" si="40"/>
        <v>0</v>
      </c>
      <c r="K103" s="237"/>
      <c r="L103" s="93">
        <f t="shared" ref="L103:L108" si="41">K103*$F$102</f>
        <v>0</v>
      </c>
      <c r="M103" s="237"/>
      <c r="N103" s="93">
        <f t="shared" ref="N103:N108" si="42">M103*$F$102</f>
        <v>0</v>
      </c>
      <c r="P103" s="18"/>
      <c r="Q103" s="18"/>
    </row>
    <row r="104" spans="2:19" ht="17" customHeight="1" x14ac:dyDescent="0.15">
      <c r="B104" s="17"/>
      <c r="C104" s="47" t="s">
        <v>94</v>
      </c>
      <c r="D104" s="29">
        <v>12838</v>
      </c>
      <c r="E104" s="59" t="s">
        <v>7</v>
      </c>
      <c r="F104" s="290"/>
      <c r="G104" s="237"/>
      <c r="H104" s="93">
        <f>G104*$F$102</f>
        <v>0</v>
      </c>
      <c r="I104" s="237"/>
      <c r="J104" s="93">
        <f t="shared" si="40"/>
        <v>0</v>
      </c>
      <c r="K104" s="237"/>
      <c r="L104" s="93">
        <f t="shared" si="41"/>
        <v>0</v>
      </c>
      <c r="M104" s="237"/>
      <c r="N104" s="93">
        <f t="shared" si="42"/>
        <v>0</v>
      </c>
      <c r="P104" s="18"/>
      <c r="Q104" s="18"/>
    </row>
    <row r="105" spans="2:19" ht="17" customHeight="1" x14ac:dyDescent="0.15">
      <c r="B105" s="17"/>
      <c r="C105" s="47" t="s">
        <v>95</v>
      </c>
      <c r="D105" s="29">
        <v>12840</v>
      </c>
      <c r="E105" s="59" t="s">
        <v>7</v>
      </c>
      <c r="F105" s="290"/>
      <c r="G105" s="237"/>
      <c r="H105" s="93">
        <f t="shared" si="40"/>
        <v>0</v>
      </c>
      <c r="I105" s="237"/>
      <c r="J105" s="93">
        <f t="shared" si="40"/>
        <v>0</v>
      </c>
      <c r="K105" s="237"/>
      <c r="L105" s="93">
        <f t="shared" si="41"/>
        <v>0</v>
      </c>
      <c r="M105" s="237"/>
      <c r="N105" s="93">
        <f t="shared" si="42"/>
        <v>0</v>
      </c>
      <c r="P105" s="18"/>
      <c r="Q105" s="18"/>
    </row>
    <row r="106" spans="2:19" ht="17" customHeight="1" x14ac:dyDescent="0.15">
      <c r="B106" s="17"/>
      <c r="C106" s="47" t="s">
        <v>96</v>
      </c>
      <c r="D106" s="29">
        <v>32263</v>
      </c>
      <c r="E106" s="59" t="s">
        <v>7</v>
      </c>
      <c r="F106" s="290"/>
      <c r="G106" s="237"/>
      <c r="H106" s="93">
        <f t="shared" si="40"/>
        <v>0</v>
      </c>
      <c r="I106" s="237"/>
      <c r="J106" s="93">
        <f t="shared" si="40"/>
        <v>0</v>
      </c>
      <c r="K106" s="237"/>
      <c r="L106" s="93">
        <f t="shared" si="41"/>
        <v>0</v>
      </c>
      <c r="M106" s="237"/>
      <c r="N106" s="93">
        <f t="shared" si="42"/>
        <v>0</v>
      </c>
      <c r="P106" s="18"/>
      <c r="Q106" s="18"/>
    </row>
    <row r="107" spans="2:19" ht="17" customHeight="1" x14ac:dyDescent="0.15">
      <c r="B107" s="17"/>
      <c r="C107" s="60" t="s">
        <v>97</v>
      </c>
      <c r="D107" s="124">
        <v>12836</v>
      </c>
      <c r="E107" s="59" t="s">
        <v>7</v>
      </c>
      <c r="F107" s="290"/>
      <c r="G107" s="237"/>
      <c r="H107" s="93">
        <f t="shared" si="40"/>
        <v>0</v>
      </c>
      <c r="I107" s="237"/>
      <c r="J107" s="93">
        <f t="shared" si="40"/>
        <v>0</v>
      </c>
      <c r="K107" s="237"/>
      <c r="L107" s="93">
        <f t="shared" si="41"/>
        <v>0</v>
      </c>
      <c r="M107" s="237"/>
      <c r="N107" s="93">
        <f t="shared" si="42"/>
        <v>0</v>
      </c>
      <c r="P107" s="18"/>
      <c r="Q107" s="18"/>
    </row>
    <row r="108" spans="2:19" s="43" customFormat="1" ht="17" customHeight="1" thickBot="1" x14ac:dyDescent="0.2">
      <c r="B108" s="143"/>
      <c r="C108" s="61" t="s">
        <v>98</v>
      </c>
      <c r="D108" s="71">
        <v>32265</v>
      </c>
      <c r="E108" s="62" t="s">
        <v>7</v>
      </c>
      <c r="F108" s="290"/>
      <c r="G108" s="245"/>
      <c r="H108" s="121">
        <f t="shared" si="40"/>
        <v>0</v>
      </c>
      <c r="I108" s="245"/>
      <c r="J108" s="121">
        <f t="shared" si="40"/>
        <v>0</v>
      </c>
      <c r="K108" s="245"/>
      <c r="L108" s="121">
        <f t="shared" si="41"/>
        <v>0</v>
      </c>
      <c r="M108" s="245"/>
      <c r="N108" s="121">
        <f t="shared" si="42"/>
        <v>0</v>
      </c>
      <c r="O108" s="7"/>
      <c r="P108" s="18"/>
      <c r="Q108" s="18"/>
      <c r="S108" s="44"/>
    </row>
    <row r="109" spans="2:19" ht="30" customHeight="1" thickBot="1" x14ac:dyDescent="0.2">
      <c r="B109" s="144" t="s">
        <v>99</v>
      </c>
      <c r="C109" s="145"/>
      <c r="D109" s="146" t="s">
        <v>5</v>
      </c>
      <c r="E109" s="147"/>
      <c r="F109" s="139">
        <v>0</v>
      </c>
      <c r="G109" s="218"/>
      <c r="H109" s="139"/>
      <c r="I109" s="218"/>
      <c r="J109" s="139"/>
      <c r="K109" s="218"/>
      <c r="L109" s="139"/>
      <c r="M109" s="218"/>
      <c r="N109" s="219"/>
      <c r="P109" s="18"/>
      <c r="Q109" s="18"/>
    </row>
    <row r="110" spans="2:19" ht="17" customHeight="1" x14ac:dyDescent="0.15">
      <c r="B110" s="17" t="s">
        <v>100</v>
      </c>
      <c r="C110" s="16"/>
      <c r="D110" s="123" t="s">
        <v>101</v>
      </c>
      <c r="E110" s="24" t="s">
        <v>7</v>
      </c>
      <c r="F110" s="292">
        <v>189</v>
      </c>
      <c r="G110" s="234"/>
      <c r="H110" s="119">
        <f>G110*$F$110</f>
        <v>0</v>
      </c>
      <c r="I110" s="234"/>
      <c r="J110" s="119">
        <f>I110*$F$110</f>
        <v>0</v>
      </c>
      <c r="K110" s="234"/>
      <c r="L110" s="119">
        <f>K110*$F$110</f>
        <v>0</v>
      </c>
      <c r="M110" s="234"/>
      <c r="N110" s="119">
        <f>M110*$F$110</f>
        <v>0</v>
      </c>
      <c r="P110" s="18"/>
      <c r="Q110" s="18"/>
    </row>
    <row r="111" spans="2:19" ht="17" customHeight="1" x14ac:dyDescent="0.15">
      <c r="B111" s="17"/>
      <c r="C111" s="16"/>
      <c r="D111" s="123" t="s">
        <v>102</v>
      </c>
      <c r="E111" s="37" t="s">
        <v>18</v>
      </c>
      <c r="F111" s="290"/>
      <c r="G111" s="237"/>
      <c r="H111" s="93">
        <f t="shared" ref="H111:J112" si="43">G111*$F$110</f>
        <v>0</v>
      </c>
      <c r="I111" s="237"/>
      <c r="J111" s="93">
        <f t="shared" si="43"/>
        <v>0</v>
      </c>
      <c r="K111" s="237"/>
      <c r="L111" s="93">
        <f t="shared" ref="L111:L112" si="44">K111*$F$110</f>
        <v>0</v>
      </c>
      <c r="M111" s="237"/>
      <c r="N111" s="93">
        <f t="shared" ref="N111:N112" si="45">M111*$F$110</f>
        <v>0</v>
      </c>
      <c r="P111" s="18"/>
      <c r="Q111" s="18"/>
    </row>
    <row r="112" spans="2:19" ht="17" customHeight="1" x14ac:dyDescent="0.15">
      <c r="B112" s="22"/>
      <c r="C112" s="23"/>
      <c r="D112" s="31">
        <v>15019</v>
      </c>
      <c r="E112" s="251" t="s">
        <v>30</v>
      </c>
      <c r="F112" s="291"/>
      <c r="G112" s="235"/>
      <c r="H112" s="94">
        <f t="shared" si="43"/>
        <v>0</v>
      </c>
      <c r="I112" s="235"/>
      <c r="J112" s="94">
        <f t="shared" si="43"/>
        <v>0</v>
      </c>
      <c r="K112" s="235"/>
      <c r="L112" s="94">
        <f t="shared" si="44"/>
        <v>0</v>
      </c>
      <c r="M112" s="235"/>
      <c r="N112" s="94">
        <f t="shared" si="45"/>
        <v>0</v>
      </c>
      <c r="O112" s="248"/>
      <c r="P112" s="18"/>
      <c r="Q112" s="18"/>
    </row>
    <row r="113" spans="2:17" ht="17" customHeight="1" x14ac:dyDescent="0.15">
      <c r="B113" s="17" t="s">
        <v>103</v>
      </c>
      <c r="C113" s="16"/>
      <c r="D113" s="25" t="s">
        <v>104</v>
      </c>
      <c r="E113" s="24" t="s">
        <v>7</v>
      </c>
      <c r="F113" s="289">
        <v>216</v>
      </c>
      <c r="G113" s="236"/>
      <c r="H113" s="92">
        <f>G113*$F$113</f>
        <v>0</v>
      </c>
      <c r="I113" s="236"/>
      <c r="J113" s="92">
        <f>I113*$F$113</f>
        <v>0</v>
      </c>
      <c r="K113" s="236"/>
      <c r="L113" s="92">
        <f>K113*$F$113</f>
        <v>0</v>
      </c>
      <c r="M113" s="236"/>
      <c r="N113" s="92">
        <f>M113*$F$113</f>
        <v>0</v>
      </c>
      <c r="P113" s="18"/>
      <c r="Q113" s="18"/>
    </row>
    <row r="114" spans="2:17" ht="17" customHeight="1" x14ac:dyDescent="0.15">
      <c r="B114" s="17"/>
      <c r="C114" s="16"/>
      <c r="D114" s="29">
        <v>10680</v>
      </c>
      <c r="E114" s="30" t="s">
        <v>18</v>
      </c>
      <c r="F114" s="290"/>
      <c r="G114" s="237"/>
      <c r="H114" s="93">
        <f>G114*$F$113</f>
        <v>0</v>
      </c>
      <c r="I114" s="237"/>
      <c r="J114" s="93">
        <f>I114*$F$113</f>
        <v>0</v>
      </c>
      <c r="K114" s="237"/>
      <c r="L114" s="93">
        <f>K114*$F$113</f>
        <v>0</v>
      </c>
      <c r="M114" s="237"/>
      <c r="N114" s="93">
        <f>M114*$F$113</f>
        <v>0</v>
      </c>
      <c r="P114" s="18"/>
      <c r="Q114" s="18"/>
    </row>
    <row r="115" spans="2:17" ht="17" customHeight="1" x14ac:dyDescent="0.15">
      <c r="B115" s="22"/>
      <c r="C115" s="16"/>
      <c r="D115" s="28">
        <v>15013</v>
      </c>
      <c r="E115" s="252" t="s">
        <v>30</v>
      </c>
      <c r="F115" s="291"/>
      <c r="G115" s="235"/>
      <c r="H115" s="94">
        <f>G115*$F$113</f>
        <v>0</v>
      </c>
      <c r="I115" s="235"/>
      <c r="J115" s="94">
        <f>I115*$F$113</f>
        <v>0</v>
      </c>
      <c r="K115" s="235"/>
      <c r="L115" s="94">
        <f>K115*$F$113</f>
        <v>0</v>
      </c>
      <c r="M115" s="235"/>
      <c r="N115" s="94">
        <f>M115*$F$113</f>
        <v>0</v>
      </c>
      <c r="O115" s="248"/>
      <c r="P115" s="18"/>
      <c r="Q115" s="18"/>
    </row>
    <row r="116" spans="2:17" ht="17" customHeight="1" x14ac:dyDescent="0.15">
      <c r="B116" s="17" t="s">
        <v>105</v>
      </c>
      <c r="C116" s="20"/>
      <c r="D116" s="25" t="s">
        <v>106</v>
      </c>
      <c r="E116" s="24" t="s">
        <v>7</v>
      </c>
      <c r="F116" s="289">
        <v>259.2</v>
      </c>
      <c r="G116" s="236"/>
      <c r="H116" s="92">
        <f>G116*$F$116</f>
        <v>0</v>
      </c>
      <c r="I116" s="236"/>
      <c r="J116" s="92">
        <f>I116*$F$116</f>
        <v>0</v>
      </c>
      <c r="K116" s="236"/>
      <c r="L116" s="92">
        <f>K116*$F$116</f>
        <v>0</v>
      </c>
      <c r="M116" s="236"/>
      <c r="N116" s="92">
        <f>M116*$F$116</f>
        <v>0</v>
      </c>
      <c r="P116" s="18"/>
      <c r="Q116" s="18"/>
    </row>
    <row r="117" spans="2:17" ht="17" customHeight="1" x14ac:dyDescent="0.15">
      <c r="B117" s="22"/>
      <c r="C117" s="23"/>
      <c r="D117" s="31">
        <v>10662</v>
      </c>
      <c r="E117" s="32" t="s">
        <v>18</v>
      </c>
      <c r="F117" s="291"/>
      <c r="G117" s="235"/>
      <c r="H117" s="94">
        <f>G117*$F$116</f>
        <v>0</v>
      </c>
      <c r="I117" s="235"/>
      <c r="J117" s="94">
        <f>I117*$F$116</f>
        <v>0</v>
      </c>
      <c r="K117" s="235"/>
      <c r="L117" s="94">
        <f>K117*$F$116</f>
        <v>0</v>
      </c>
      <c r="M117" s="235"/>
      <c r="N117" s="94">
        <f>M117*$F$116</f>
        <v>0</v>
      </c>
      <c r="P117" s="18"/>
      <c r="Q117" s="18"/>
    </row>
    <row r="118" spans="2:17" ht="17" customHeight="1" x14ac:dyDescent="0.15">
      <c r="B118" s="33" t="s">
        <v>107</v>
      </c>
      <c r="C118" s="20"/>
      <c r="D118" s="25">
        <v>10686</v>
      </c>
      <c r="E118" s="24" t="s">
        <v>7</v>
      </c>
      <c r="F118" s="39">
        <v>237.6</v>
      </c>
      <c r="G118" s="242"/>
      <c r="H118" s="88">
        <f>G118*$F$118</f>
        <v>0</v>
      </c>
      <c r="I118" s="242"/>
      <c r="J118" s="88">
        <f>I118*$F$118</f>
        <v>0</v>
      </c>
      <c r="K118" s="242"/>
      <c r="L118" s="88">
        <f>K118*$F$118</f>
        <v>0</v>
      </c>
      <c r="M118" s="242"/>
      <c r="N118" s="88">
        <f>M118*$F$118</f>
        <v>0</v>
      </c>
      <c r="P118" s="18"/>
      <c r="Q118" s="18"/>
    </row>
    <row r="119" spans="2:17" ht="17" customHeight="1" x14ac:dyDescent="0.15">
      <c r="B119" s="17" t="s">
        <v>108</v>
      </c>
      <c r="C119" s="20"/>
      <c r="D119" s="25">
        <v>10688</v>
      </c>
      <c r="E119" s="24" t="s">
        <v>7</v>
      </c>
      <c r="F119" s="39">
        <v>264.60000000000002</v>
      </c>
      <c r="G119" s="242"/>
      <c r="H119" s="88">
        <f>G119*$F$119</f>
        <v>0</v>
      </c>
      <c r="I119" s="242"/>
      <c r="J119" s="88">
        <f>I119*$F$119</f>
        <v>0</v>
      </c>
      <c r="K119" s="242"/>
      <c r="L119" s="88">
        <f>K119*$F$119</f>
        <v>0</v>
      </c>
      <c r="M119" s="242"/>
      <c r="N119" s="88">
        <f>M119*$F$119</f>
        <v>0</v>
      </c>
      <c r="P119" s="18"/>
      <c r="Q119" s="18"/>
    </row>
    <row r="120" spans="2:17" ht="17" customHeight="1" thickBot="1" x14ac:dyDescent="0.2">
      <c r="B120" s="63" t="s">
        <v>109</v>
      </c>
      <c r="C120" s="64"/>
      <c r="D120" s="65" t="s">
        <v>110</v>
      </c>
      <c r="E120" s="66" t="s">
        <v>7</v>
      </c>
      <c r="F120" s="84">
        <v>270</v>
      </c>
      <c r="G120" s="246"/>
      <c r="H120" s="95">
        <f>G120*$F$120</f>
        <v>0</v>
      </c>
      <c r="I120" s="246"/>
      <c r="J120" s="95">
        <f>I120*$F$120</f>
        <v>0</v>
      </c>
      <c r="K120" s="246"/>
      <c r="L120" s="95">
        <f>K120*$F$120</f>
        <v>0</v>
      </c>
      <c r="M120" s="246"/>
      <c r="N120" s="95">
        <f>M120*$F$120</f>
        <v>0</v>
      </c>
      <c r="P120" s="18"/>
      <c r="Q120" s="18"/>
    </row>
    <row r="121" spans="2:17" ht="17.25" customHeight="1" thickBot="1" x14ac:dyDescent="0.2">
      <c r="B121" s="206" t="s">
        <v>111</v>
      </c>
      <c r="C121" s="207"/>
      <c r="D121" s="208" t="s">
        <v>5</v>
      </c>
      <c r="E121" s="209"/>
      <c r="F121" s="210">
        <v>0</v>
      </c>
      <c r="G121" s="220"/>
      <c r="H121" s="210"/>
      <c r="I121" s="220"/>
      <c r="J121" s="210"/>
      <c r="K121" s="220"/>
      <c r="L121" s="210"/>
      <c r="M121" s="220"/>
      <c r="N121" s="221"/>
      <c r="P121" s="18"/>
      <c r="Q121" s="18"/>
    </row>
    <row r="122" spans="2:17" ht="17" customHeight="1" x14ac:dyDescent="0.15">
      <c r="B122" s="22" t="s">
        <v>112</v>
      </c>
      <c r="C122" s="23"/>
      <c r="D122" s="67" t="s">
        <v>113</v>
      </c>
      <c r="E122" s="68" t="s">
        <v>7</v>
      </c>
      <c r="F122" s="38">
        <v>105</v>
      </c>
      <c r="G122" s="247"/>
      <c r="H122" s="122">
        <f>G122*$F$122</f>
        <v>0</v>
      </c>
      <c r="I122" s="247"/>
      <c r="J122" s="122">
        <f>I122*$F$122</f>
        <v>0</v>
      </c>
      <c r="K122" s="247"/>
      <c r="L122" s="122">
        <f>K122*$F$122</f>
        <v>0</v>
      </c>
      <c r="M122" s="247"/>
      <c r="N122" s="122">
        <f>M122*$F$122</f>
        <v>0</v>
      </c>
      <c r="P122" s="18"/>
      <c r="Q122" s="18"/>
    </row>
    <row r="123" spans="2:17" ht="17" customHeight="1" x14ac:dyDescent="0.15">
      <c r="B123" s="69" t="s">
        <v>179</v>
      </c>
      <c r="C123" s="45" t="s">
        <v>114</v>
      </c>
      <c r="D123" s="37">
        <v>12488</v>
      </c>
      <c r="E123" s="37" t="s">
        <v>60</v>
      </c>
      <c r="F123" s="289">
        <v>45</v>
      </c>
      <c r="G123" s="236"/>
      <c r="H123" s="92">
        <f>G123*$F$123</f>
        <v>0</v>
      </c>
      <c r="I123" s="236"/>
      <c r="J123" s="92">
        <f>I123*$F$123</f>
        <v>0</v>
      </c>
      <c r="K123" s="236"/>
      <c r="L123" s="92">
        <f>K123*$F$123</f>
        <v>0</v>
      </c>
      <c r="M123" s="236"/>
      <c r="N123" s="92">
        <f>M123*$F$123</f>
        <v>0</v>
      </c>
      <c r="P123" s="18"/>
      <c r="Q123" s="18"/>
    </row>
    <row r="124" spans="2:17" ht="17" customHeight="1" x14ac:dyDescent="0.15">
      <c r="B124" s="17"/>
      <c r="C124" s="49" t="s">
        <v>115</v>
      </c>
      <c r="D124" s="32">
        <v>12508</v>
      </c>
      <c r="E124" s="32" t="s">
        <v>60</v>
      </c>
      <c r="F124" s="291"/>
      <c r="G124" s="235"/>
      <c r="H124" s="94">
        <f>G124*$F$123</f>
        <v>0</v>
      </c>
      <c r="I124" s="235"/>
      <c r="J124" s="94">
        <f>I124*$F$123</f>
        <v>0</v>
      </c>
      <c r="K124" s="235"/>
      <c r="L124" s="94">
        <f>K124*$F$123</f>
        <v>0</v>
      </c>
      <c r="M124" s="235"/>
      <c r="N124" s="94">
        <f>M124*$F$123</f>
        <v>0</v>
      </c>
      <c r="P124" s="18"/>
      <c r="Q124" s="18"/>
    </row>
    <row r="125" spans="2:17" ht="17" customHeight="1" x14ac:dyDescent="0.15">
      <c r="B125" s="108" t="s">
        <v>116</v>
      </c>
      <c r="C125" s="16" t="s">
        <v>114</v>
      </c>
      <c r="D125" s="37">
        <v>12510</v>
      </c>
      <c r="E125" s="37" t="s">
        <v>117</v>
      </c>
      <c r="F125" s="289">
        <v>50</v>
      </c>
      <c r="G125" s="236"/>
      <c r="H125" s="92">
        <f>G125*$F$125</f>
        <v>0</v>
      </c>
      <c r="I125" s="236"/>
      <c r="J125" s="92">
        <f>I125*$F$125</f>
        <v>0</v>
      </c>
      <c r="K125" s="236"/>
      <c r="L125" s="92">
        <f>K125*$F$125</f>
        <v>0</v>
      </c>
      <c r="M125" s="236"/>
      <c r="N125" s="92">
        <f>M125*$F$125</f>
        <v>0</v>
      </c>
      <c r="P125" s="18"/>
      <c r="Q125" s="18"/>
    </row>
    <row r="126" spans="2:17" ht="17" customHeight="1" x14ac:dyDescent="0.15">
      <c r="B126" s="22"/>
      <c r="C126" s="23" t="s">
        <v>115</v>
      </c>
      <c r="D126" s="32">
        <v>12511</v>
      </c>
      <c r="E126" s="32" t="s">
        <v>117</v>
      </c>
      <c r="F126" s="291"/>
      <c r="G126" s="235"/>
      <c r="H126" s="94">
        <f>G126*$F$125</f>
        <v>0</v>
      </c>
      <c r="I126" s="235"/>
      <c r="J126" s="94">
        <f>I126*$F$125</f>
        <v>0</v>
      </c>
      <c r="K126" s="235"/>
      <c r="L126" s="94">
        <f>K126*$F$125</f>
        <v>0</v>
      </c>
      <c r="M126" s="235"/>
      <c r="N126" s="94">
        <f>M126*$F$125</f>
        <v>0</v>
      </c>
      <c r="P126" s="18"/>
      <c r="Q126" s="18"/>
    </row>
    <row r="127" spans="2:17" ht="17" customHeight="1" x14ac:dyDescent="0.15">
      <c r="B127" s="19" t="s">
        <v>118</v>
      </c>
      <c r="C127" s="52" t="s">
        <v>119</v>
      </c>
      <c r="D127" s="25">
        <v>12761</v>
      </c>
      <c r="E127" s="24" t="s">
        <v>7</v>
      </c>
      <c r="F127" s="70">
        <v>54</v>
      </c>
      <c r="G127" s="241"/>
      <c r="H127" s="91">
        <f>G127*$F$127</f>
        <v>0</v>
      </c>
      <c r="I127" s="241"/>
      <c r="J127" s="91">
        <f>I127*$F$127</f>
        <v>0</v>
      </c>
      <c r="K127" s="241"/>
      <c r="L127" s="91">
        <f>K127*$F$127</f>
        <v>0</v>
      </c>
      <c r="M127" s="241"/>
      <c r="N127" s="91">
        <f>M127*$F$127</f>
        <v>0</v>
      </c>
      <c r="P127" s="18"/>
      <c r="Q127" s="18"/>
    </row>
    <row r="128" spans="2:17" ht="17" customHeight="1" thickBot="1" x14ac:dyDescent="0.2">
      <c r="B128" s="22"/>
      <c r="C128" s="23" t="s">
        <v>120</v>
      </c>
      <c r="D128" s="71">
        <v>12772</v>
      </c>
      <c r="E128" s="72" t="s">
        <v>7</v>
      </c>
      <c r="F128" s="73">
        <v>70.2</v>
      </c>
      <c r="G128" s="238"/>
      <c r="H128" s="96">
        <f>G128*$F$128</f>
        <v>0</v>
      </c>
      <c r="I128" s="238"/>
      <c r="J128" s="96">
        <f>I128*$F$128</f>
        <v>0</v>
      </c>
      <c r="K128" s="238"/>
      <c r="L128" s="96">
        <f>K128*$F$128</f>
        <v>0</v>
      </c>
      <c r="M128" s="238"/>
      <c r="N128" s="96">
        <f>M128*$F$128</f>
        <v>0</v>
      </c>
      <c r="P128" s="18"/>
      <c r="Q128" s="18"/>
    </row>
    <row r="129" spans="2:19" ht="30" customHeight="1" thickBot="1" x14ac:dyDescent="0.2">
      <c r="B129" s="142" t="s">
        <v>121</v>
      </c>
      <c r="C129" s="136"/>
      <c r="D129" s="146" t="s">
        <v>5</v>
      </c>
      <c r="E129" s="138"/>
      <c r="F129" s="139">
        <v>0</v>
      </c>
      <c r="G129" s="218"/>
      <c r="H129" s="139"/>
      <c r="I129" s="218"/>
      <c r="J129" s="139"/>
      <c r="K129" s="218"/>
      <c r="L129" s="139"/>
      <c r="M129" s="218"/>
      <c r="N129" s="219"/>
      <c r="P129" s="18"/>
      <c r="Q129" s="18"/>
    </row>
    <row r="130" spans="2:19" ht="17" customHeight="1" thickBot="1" x14ac:dyDescent="0.2">
      <c r="B130" s="22" t="s">
        <v>122</v>
      </c>
      <c r="C130" s="74"/>
      <c r="D130" s="31">
        <v>15466</v>
      </c>
      <c r="E130" s="32" t="s">
        <v>7</v>
      </c>
      <c r="F130" s="84">
        <v>97.2</v>
      </c>
      <c r="G130" s="246"/>
      <c r="H130" s="95">
        <f>G130*$F$130</f>
        <v>0</v>
      </c>
      <c r="I130" s="246"/>
      <c r="J130" s="95">
        <f>I130*$F$130</f>
        <v>0</v>
      </c>
      <c r="K130" s="246"/>
      <c r="L130" s="95">
        <f>K130*$F$130</f>
        <v>0</v>
      </c>
      <c r="M130" s="246"/>
      <c r="N130" s="95">
        <f>M130*$F$130</f>
        <v>0</v>
      </c>
      <c r="P130" s="18"/>
      <c r="Q130" s="18"/>
    </row>
    <row r="131" spans="2:19" ht="16.5" customHeight="1" thickBot="1" x14ac:dyDescent="0.2">
      <c r="B131" s="206" t="s">
        <v>123</v>
      </c>
      <c r="C131" s="207"/>
      <c r="D131" s="208" t="s">
        <v>5</v>
      </c>
      <c r="E131" s="211"/>
      <c r="F131" s="212">
        <v>0</v>
      </c>
      <c r="G131" s="224"/>
      <c r="H131" s="212"/>
      <c r="I131" s="224"/>
      <c r="J131" s="212"/>
      <c r="K131" s="224"/>
      <c r="L131" s="212"/>
      <c r="M131" s="224"/>
      <c r="N131" s="225"/>
      <c r="P131" s="18"/>
      <c r="Q131" s="18"/>
    </row>
    <row r="132" spans="2:19" ht="17" customHeight="1" x14ac:dyDescent="0.15">
      <c r="B132" s="33" t="s">
        <v>124</v>
      </c>
      <c r="C132" s="75"/>
      <c r="D132" s="35">
        <v>15455</v>
      </c>
      <c r="E132" s="36" t="s">
        <v>7</v>
      </c>
      <c r="F132" s="51">
        <v>15</v>
      </c>
      <c r="G132" s="235"/>
      <c r="H132" s="94">
        <f>G132*$F$132</f>
        <v>0</v>
      </c>
      <c r="I132" s="235"/>
      <c r="J132" s="94">
        <f>I132*$F$132</f>
        <v>0</v>
      </c>
      <c r="K132" s="235"/>
      <c r="L132" s="94">
        <f>K132*$F$132</f>
        <v>0</v>
      </c>
      <c r="M132" s="235"/>
      <c r="N132" s="94">
        <f>M132*$F$132</f>
        <v>0</v>
      </c>
      <c r="P132" s="18"/>
      <c r="Q132" s="18"/>
    </row>
    <row r="133" spans="2:19" ht="17" customHeight="1" x14ac:dyDescent="0.15">
      <c r="B133" s="33" t="s">
        <v>125</v>
      </c>
      <c r="C133" s="75"/>
      <c r="D133" s="35">
        <v>15459</v>
      </c>
      <c r="E133" s="36" t="s">
        <v>7</v>
      </c>
      <c r="F133" s="51">
        <v>30</v>
      </c>
      <c r="G133" s="235"/>
      <c r="H133" s="94">
        <f>G133*$F$133</f>
        <v>0</v>
      </c>
      <c r="I133" s="235"/>
      <c r="J133" s="94">
        <f>I133*$F$133</f>
        <v>0</v>
      </c>
      <c r="K133" s="235"/>
      <c r="L133" s="94">
        <f>K133*$F$133</f>
        <v>0</v>
      </c>
      <c r="M133" s="235"/>
      <c r="N133" s="94">
        <f>M133*$F$133</f>
        <v>0</v>
      </c>
      <c r="P133" s="18"/>
      <c r="Q133" s="18"/>
    </row>
    <row r="134" spans="2:19" ht="17" customHeight="1" x14ac:dyDescent="0.15">
      <c r="B134" s="33" t="s">
        <v>126</v>
      </c>
      <c r="C134" s="75"/>
      <c r="D134" s="35">
        <v>15456</v>
      </c>
      <c r="E134" s="36" t="s">
        <v>7</v>
      </c>
      <c r="F134" s="51">
        <v>12.4</v>
      </c>
      <c r="G134" s="235"/>
      <c r="H134" s="94">
        <f>G134*$F$134</f>
        <v>0</v>
      </c>
      <c r="I134" s="235"/>
      <c r="J134" s="94">
        <f>I134*$F$134</f>
        <v>0</v>
      </c>
      <c r="K134" s="235"/>
      <c r="L134" s="94">
        <f>K134*$F$134</f>
        <v>0</v>
      </c>
      <c r="M134" s="235"/>
      <c r="N134" s="94">
        <f>M134*$F$134</f>
        <v>0</v>
      </c>
      <c r="P134" s="18"/>
      <c r="Q134" s="18"/>
    </row>
    <row r="135" spans="2:19" ht="17" customHeight="1" x14ac:dyDescent="0.15">
      <c r="B135" s="33" t="s">
        <v>127</v>
      </c>
      <c r="C135" s="75"/>
      <c r="D135" s="35">
        <v>15457</v>
      </c>
      <c r="E135" s="36" t="s">
        <v>7</v>
      </c>
      <c r="F135" s="51">
        <v>15</v>
      </c>
      <c r="G135" s="235"/>
      <c r="H135" s="94">
        <f>G135*$F$135</f>
        <v>0</v>
      </c>
      <c r="I135" s="235"/>
      <c r="J135" s="94">
        <f>I135*$F$135</f>
        <v>0</v>
      </c>
      <c r="K135" s="235"/>
      <c r="L135" s="94">
        <f>K135*$F$135</f>
        <v>0</v>
      </c>
      <c r="M135" s="235"/>
      <c r="N135" s="94">
        <f>M135*$F$135</f>
        <v>0</v>
      </c>
      <c r="P135" s="18"/>
      <c r="Q135" s="18"/>
    </row>
    <row r="136" spans="2:19" ht="17" customHeight="1" thickBot="1" x14ac:dyDescent="0.2">
      <c r="B136" s="33" t="s">
        <v>128</v>
      </c>
      <c r="C136" s="75"/>
      <c r="D136" s="65">
        <v>15458</v>
      </c>
      <c r="E136" s="66" t="s">
        <v>7</v>
      </c>
      <c r="F136" s="84">
        <v>50</v>
      </c>
      <c r="G136" s="246"/>
      <c r="H136" s="95">
        <f>G136*$F$136</f>
        <v>0</v>
      </c>
      <c r="I136" s="246"/>
      <c r="J136" s="95">
        <f>I136*$F$136</f>
        <v>0</v>
      </c>
      <c r="K136" s="246"/>
      <c r="L136" s="95">
        <f>K136*$F$136</f>
        <v>0</v>
      </c>
      <c r="M136" s="246"/>
      <c r="N136" s="95">
        <f>M136*$F$136</f>
        <v>0</v>
      </c>
      <c r="P136" s="18"/>
      <c r="Q136" s="18"/>
    </row>
    <row r="137" spans="2:19" ht="30" customHeight="1" thickBot="1" x14ac:dyDescent="0.2">
      <c r="B137" s="142" t="s">
        <v>129</v>
      </c>
      <c r="C137" s="136"/>
      <c r="D137" s="146" t="s">
        <v>5</v>
      </c>
      <c r="E137" s="138"/>
      <c r="F137" s="139">
        <v>0</v>
      </c>
      <c r="G137" s="218"/>
      <c r="H137" s="139"/>
      <c r="I137" s="218"/>
      <c r="J137" s="139"/>
      <c r="K137" s="218"/>
      <c r="L137" s="139"/>
      <c r="M137" s="218"/>
      <c r="N137" s="219"/>
      <c r="P137" s="18"/>
      <c r="Q137" s="18"/>
    </row>
    <row r="138" spans="2:19" s="43" customFormat="1" ht="17" customHeight="1" x14ac:dyDescent="0.15">
      <c r="B138" s="19" t="s">
        <v>130</v>
      </c>
      <c r="C138" s="20"/>
      <c r="D138" s="125">
        <v>11001</v>
      </c>
      <c r="E138" s="126" t="s">
        <v>7</v>
      </c>
      <c r="F138" s="39">
        <v>75.599999999999994</v>
      </c>
      <c r="G138" s="247"/>
      <c r="H138" s="122">
        <f>G138*$F$138</f>
        <v>0</v>
      </c>
      <c r="I138" s="247"/>
      <c r="J138" s="122">
        <f>I138*$F$138</f>
        <v>0</v>
      </c>
      <c r="K138" s="247"/>
      <c r="L138" s="122">
        <f>K138*$F$138</f>
        <v>0</v>
      </c>
      <c r="M138" s="247"/>
      <c r="N138" s="122">
        <f>M138*$F$138</f>
        <v>0</v>
      </c>
      <c r="O138" s="7"/>
      <c r="P138" s="18"/>
      <c r="Q138" s="18"/>
      <c r="S138" s="44"/>
    </row>
    <row r="139" spans="2:19" s="43" customFormat="1" ht="17" customHeight="1" x14ac:dyDescent="0.15">
      <c r="B139" s="19" t="s">
        <v>131</v>
      </c>
      <c r="C139" s="20"/>
      <c r="D139" s="25">
        <v>11008</v>
      </c>
      <c r="E139" s="24" t="s">
        <v>7</v>
      </c>
      <c r="F139" s="289">
        <v>81</v>
      </c>
      <c r="G139" s="236"/>
      <c r="H139" s="92">
        <f>G139*F$139</f>
        <v>0</v>
      </c>
      <c r="I139" s="236"/>
      <c r="J139" s="92">
        <f>I139*$F$139</f>
        <v>0</v>
      </c>
      <c r="K139" s="236"/>
      <c r="L139" s="92">
        <f>K139*$F$139</f>
        <v>0</v>
      </c>
      <c r="M139" s="236"/>
      <c r="N139" s="92">
        <f>M139*$F$139</f>
        <v>0</v>
      </c>
      <c r="O139" s="7"/>
      <c r="P139" s="18"/>
      <c r="Q139" s="18"/>
      <c r="S139" s="44"/>
    </row>
    <row r="140" spans="2:19" s="43" customFormat="1" ht="17" customHeight="1" x14ac:dyDescent="0.15">
      <c r="B140" s="17"/>
      <c r="C140" s="16"/>
      <c r="D140" s="29">
        <v>13893</v>
      </c>
      <c r="E140" s="250" t="s">
        <v>18</v>
      </c>
      <c r="F140" s="290"/>
      <c r="G140" s="237"/>
      <c r="H140" s="93">
        <f>G140*F$139</f>
        <v>0</v>
      </c>
      <c r="I140" s="237"/>
      <c r="J140" s="93">
        <f t="shared" ref="H140:J141" si="46">I140*$F$139</f>
        <v>0</v>
      </c>
      <c r="K140" s="237"/>
      <c r="L140" s="93">
        <f t="shared" ref="L140" si="47">K140*$F$139</f>
        <v>0</v>
      </c>
      <c r="M140" s="237"/>
      <c r="N140" s="93">
        <f t="shared" ref="N140" si="48">M140*$F$139</f>
        <v>0</v>
      </c>
      <c r="O140" s="7"/>
      <c r="P140" s="18"/>
      <c r="Q140" s="18"/>
      <c r="S140" s="44"/>
    </row>
    <row r="141" spans="2:19" s="43" customFormat="1" ht="17" customHeight="1" x14ac:dyDescent="0.15">
      <c r="B141" s="22"/>
      <c r="C141" s="23"/>
      <c r="D141" s="50">
        <v>13869</v>
      </c>
      <c r="E141" s="253" t="s">
        <v>30</v>
      </c>
      <c r="F141" s="291"/>
      <c r="G141" s="235"/>
      <c r="H141" s="94">
        <f t="shared" si="46"/>
        <v>0</v>
      </c>
      <c r="I141" s="235"/>
      <c r="J141" s="94">
        <f t="shared" si="46"/>
        <v>0</v>
      </c>
      <c r="K141" s="235"/>
      <c r="L141" s="94">
        <f t="shared" ref="L141" si="49">K141*$F$139</f>
        <v>0</v>
      </c>
      <c r="M141" s="235"/>
      <c r="N141" s="94">
        <f t="shared" ref="N141" si="50">M141*$F$139</f>
        <v>0</v>
      </c>
      <c r="O141" s="248"/>
      <c r="P141" s="18"/>
      <c r="Q141" s="18"/>
      <c r="S141" s="44"/>
    </row>
    <row r="142" spans="2:19" s="43" customFormat="1" ht="17" customHeight="1" x14ac:dyDescent="0.15">
      <c r="B142" s="19" t="s">
        <v>132</v>
      </c>
      <c r="C142" s="20"/>
      <c r="D142" s="25">
        <v>11022</v>
      </c>
      <c r="E142" s="24" t="s">
        <v>7</v>
      </c>
      <c r="F142" s="289">
        <v>91.8</v>
      </c>
      <c r="G142" s="236"/>
      <c r="H142" s="92">
        <f>G142*$F$142</f>
        <v>0</v>
      </c>
      <c r="I142" s="236"/>
      <c r="J142" s="92">
        <f>I142*$F$142</f>
        <v>0</v>
      </c>
      <c r="K142" s="236"/>
      <c r="L142" s="92">
        <f>K142*$F$142</f>
        <v>0</v>
      </c>
      <c r="M142" s="236"/>
      <c r="N142" s="92">
        <f>M142*$F$142</f>
        <v>0</v>
      </c>
      <c r="O142" s="7"/>
      <c r="P142" s="18"/>
      <c r="Q142" s="18"/>
      <c r="S142" s="44"/>
    </row>
    <row r="143" spans="2:19" s="43" customFormat="1" ht="17" customHeight="1" x14ac:dyDescent="0.15">
      <c r="B143" s="17"/>
      <c r="C143" s="16"/>
      <c r="D143" s="29">
        <v>13894</v>
      </c>
      <c r="E143" s="250" t="s">
        <v>18</v>
      </c>
      <c r="F143" s="290"/>
      <c r="G143" s="237"/>
      <c r="H143" s="93">
        <f>G143*$F$142</f>
        <v>0</v>
      </c>
      <c r="I143" s="237"/>
      <c r="J143" s="93">
        <f>I143*$F$142</f>
        <v>0</v>
      </c>
      <c r="K143" s="237"/>
      <c r="L143" s="93">
        <f t="shared" ref="L143" si="51">K143*$F$142</f>
        <v>0</v>
      </c>
      <c r="M143" s="237"/>
      <c r="N143" s="93">
        <f t="shared" ref="N143" si="52">M143*$F$142</f>
        <v>0</v>
      </c>
      <c r="O143" s="7"/>
      <c r="P143" s="18"/>
      <c r="Q143" s="18"/>
      <c r="S143" s="44"/>
    </row>
    <row r="144" spans="2:19" ht="17" customHeight="1" x14ac:dyDescent="0.15">
      <c r="B144" s="22"/>
      <c r="C144" s="23"/>
      <c r="D144" s="50">
        <v>13872</v>
      </c>
      <c r="E144" s="253" t="s">
        <v>30</v>
      </c>
      <c r="F144" s="291"/>
      <c r="G144" s="235"/>
      <c r="H144" s="94">
        <f t="shared" ref="H144:J144" si="53">G144*$F$142</f>
        <v>0</v>
      </c>
      <c r="I144" s="235"/>
      <c r="J144" s="94">
        <f t="shared" si="53"/>
        <v>0</v>
      </c>
      <c r="K144" s="235"/>
      <c r="L144" s="94">
        <f t="shared" ref="L144" si="54">K144*$F$142</f>
        <v>0</v>
      </c>
      <c r="M144" s="235"/>
      <c r="N144" s="94">
        <f>M144*$F$142</f>
        <v>0</v>
      </c>
      <c r="O144" s="248"/>
      <c r="P144" s="18"/>
      <c r="Q144" s="18"/>
    </row>
    <row r="145" spans="2:19" s="43" customFormat="1" ht="17" customHeight="1" x14ac:dyDescent="0.15">
      <c r="B145" s="17" t="s">
        <v>133</v>
      </c>
      <c r="C145" s="16"/>
      <c r="D145" s="37">
        <v>11078</v>
      </c>
      <c r="E145" s="37" t="s">
        <v>7</v>
      </c>
      <c r="F145" s="289">
        <v>135</v>
      </c>
      <c r="G145" s="236"/>
      <c r="H145" s="92">
        <f>G145*$F$145</f>
        <v>0</v>
      </c>
      <c r="I145" s="236"/>
      <c r="J145" s="92">
        <f>I145*$F$145</f>
        <v>0</v>
      </c>
      <c r="K145" s="236"/>
      <c r="L145" s="92">
        <f>K145*$F$145</f>
        <v>0</v>
      </c>
      <c r="M145" s="236"/>
      <c r="N145" s="92">
        <f>M145*$F$145</f>
        <v>0</v>
      </c>
      <c r="O145" s="7"/>
      <c r="P145" s="18"/>
      <c r="Q145" s="18"/>
      <c r="S145" s="44"/>
    </row>
    <row r="146" spans="2:19" s="43" customFormat="1" ht="17" customHeight="1" x14ac:dyDescent="0.15">
      <c r="B146" s="17"/>
      <c r="C146" s="16"/>
      <c r="D146" s="37">
        <v>11095</v>
      </c>
      <c r="E146" s="249" t="s">
        <v>18</v>
      </c>
      <c r="F146" s="291"/>
      <c r="G146" s="235"/>
      <c r="H146" s="94">
        <f>G146*$F$145</f>
        <v>0</v>
      </c>
      <c r="I146" s="235"/>
      <c r="J146" s="94">
        <f>I146*$F$145</f>
        <v>0</v>
      </c>
      <c r="K146" s="235"/>
      <c r="L146" s="94">
        <f>K146*$F$145</f>
        <v>0</v>
      </c>
      <c r="M146" s="235"/>
      <c r="N146" s="94">
        <f>M146*$F$145</f>
        <v>0</v>
      </c>
      <c r="O146" s="7"/>
      <c r="P146" s="18"/>
      <c r="Q146" s="18"/>
      <c r="S146" s="44"/>
    </row>
    <row r="147" spans="2:19" s="43" customFormat="1" ht="17" customHeight="1" x14ac:dyDescent="0.15">
      <c r="B147" s="17" t="s">
        <v>195</v>
      </c>
      <c r="C147" s="16"/>
      <c r="D147" s="37">
        <v>13889</v>
      </c>
      <c r="E147" s="37" t="s">
        <v>7</v>
      </c>
      <c r="F147" s="40">
        <v>162</v>
      </c>
      <c r="G147" s="240"/>
      <c r="H147" s="94">
        <f>G147*$F$147</f>
        <v>0</v>
      </c>
      <c r="I147" s="240"/>
      <c r="J147" s="94">
        <f>I147*$F$147</f>
        <v>0</v>
      </c>
      <c r="K147" s="240"/>
      <c r="L147" s="94">
        <f>K147*$F$147</f>
        <v>0</v>
      </c>
      <c r="M147" s="240"/>
      <c r="N147" s="94">
        <f>M147*$F$147</f>
        <v>0</v>
      </c>
      <c r="O147" s="7"/>
      <c r="P147" s="18"/>
      <c r="Q147" s="18"/>
      <c r="S147" s="44"/>
    </row>
    <row r="148" spans="2:19" ht="17" customHeight="1" x14ac:dyDescent="0.15">
      <c r="B148" s="19" t="s">
        <v>134</v>
      </c>
      <c r="C148" s="52" t="s">
        <v>135</v>
      </c>
      <c r="D148" s="25">
        <v>11070</v>
      </c>
      <c r="E148" s="24" t="s">
        <v>7</v>
      </c>
      <c r="F148" s="70">
        <v>24.2</v>
      </c>
      <c r="G148" s="241"/>
      <c r="H148" s="91">
        <f>G148*$F$148</f>
        <v>0</v>
      </c>
      <c r="I148" s="241"/>
      <c r="J148" s="91">
        <f>I148*$F$148</f>
        <v>0</v>
      </c>
      <c r="K148" s="241"/>
      <c r="L148" s="91">
        <f>K148*$F$148</f>
        <v>0</v>
      </c>
      <c r="M148" s="241"/>
      <c r="N148" s="91">
        <f>M148*$F$148</f>
        <v>0</v>
      </c>
      <c r="P148" s="18"/>
      <c r="Q148" s="18"/>
    </row>
    <row r="149" spans="2:19" ht="17" customHeight="1" thickBot="1" x14ac:dyDescent="0.2">
      <c r="B149" s="143"/>
      <c r="C149" s="76" t="s">
        <v>136</v>
      </c>
      <c r="D149" s="127">
        <v>11072</v>
      </c>
      <c r="E149" s="128" t="s">
        <v>7</v>
      </c>
      <c r="F149" s="82">
        <v>29.6</v>
      </c>
      <c r="G149" s="244"/>
      <c r="H149" s="89">
        <f>G149*$F$149</f>
        <v>0</v>
      </c>
      <c r="I149" s="244"/>
      <c r="J149" s="89">
        <f>I149*$F$149</f>
        <v>0</v>
      </c>
      <c r="K149" s="244"/>
      <c r="L149" s="89">
        <f>K149*$F$149</f>
        <v>0</v>
      </c>
      <c r="M149" s="244"/>
      <c r="N149" s="89">
        <f>M149*$F$149</f>
        <v>0</v>
      </c>
      <c r="P149" s="18"/>
      <c r="Q149" s="18"/>
    </row>
    <row r="150" spans="2:19" ht="16.5" customHeight="1" thickBot="1" x14ac:dyDescent="0.2">
      <c r="B150" s="206" t="s">
        <v>137</v>
      </c>
      <c r="C150" s="207"/>
      <c r="D150" s="208" t="s">
        <v>5</v>
      </c>
      <c r="E150" s="211"/>
      <c r="F150" s="212">
        <v>0</v>
      </c>
      <c r="G150" s="231"/>
      <c r="H150" s="212"/>
      <c r="I150" s="224"/>
      <c r="J150" s="212"/>
      <c r="K150" s="224"/>
      <c r="L150" s="212"/>
      <c r="M150" s="224"/>
      <c r="N150" s="225"/>
      <c r="P150" s="18"/>
      <c r="Q150" s="18"/>
    </row>
    <row r="151" spans="2:19" ht="17" customHeight="1" x14ac:dyDescent="0.15">
      <c r="B151" s="77" t="s">
        <v>138</v>
      </c>
      <c r="C151" s="52" t="s">
        <v>136</v>
      </c>
      <c r="D151" s="25">
        <v>13256</v>
      </c>
      <c r="E151" s="24" t="s">
        <v>7</v>
      </c>
      <c r="F151" s="70">
        <v>25</v>
      </c>
      <c r="G151" s="241"/>
      <c r="H151" s="91">
        <f>G151*$F$151</f>
        <v>0</v>
      </c>
      <c r="I151" s="241"/>
      <c r="J151" s="91">
        <f>I151*$F$151</f>
        <v>0</v>
      </c>
      <c r="K151" s="241"/>
      <c r="L151" s="91">
        <f>K151*$F$151</f>
        <v>0</v>
      </c>
      <c r="M151" s="241"/>
      <c r="N151" s="91">
        <f>M151*$F$151</f>
        <v>0</v>
      </c>
      <c r="P151" s="18"/>
      <c r="Q151" s="18"/>
    </row>
    <row r="152" spans="2:19" ht="17" customHeight="1" thickBot="1" x14ac:dyDescent="0.2">
      <c r="B152" s="143"/>
      <c r="C152" s="76" t="s">
        <v>139</v>
      </c>
      <c r="D152" s="127">
        <v>13257</v>
      </c>
      <c r="E152" s="128" t="s">
        <v>7</v>
      </c>
      <c r="F152" s="82">
        <v>35</v>
      </c>
      <c r="G152" s="244"/>
      <c r="H152" s="89">
        <f>G152*$F$152</f>
        <v>0</v>
      </c>
      <c r="I152" s="244"/>
      <c r="J152" s="89">
        <f>I152*$F$152</f>
        <v>0</v>
      </c>
      <c r="K152" s="244"/>
      <c r="L152" s="89">
        <f>K152*$F$152</f>
        <v>0</v>
      </c>
      <c r="M152" s="244"/>
      <c r="N152" s="89">
        <f>M152*$F$152</f>
        <v>0</v>
      </c>
      <c r="P152" s="18"/>
      <c r="Q152" s="18"/>
    </row>
    <row r="153" spans="2:19" ht="30" customHeight="1" thickBot="1" x14ac:dyDescent="0.2">
      <c r="B153" s="213" t="s">
        <v>140</v>
      </c>
      <c r="C153" s="214"/>
      <c r="D153" s="146" t="s">
        <v>5</v>
      </c>
      <c r="E153" s="215"/>
      <c r="F153" s="216">
        <v>0</v>
      </c>
      <c r="G153" s="222"/>
      <c r="H153" s="216"/>
      <c r="I153" s="222"/>
      <c r="J153" s="216"/>
      <c r="K153" s="222"/>
      <c r="L153" s="216"/>
      <c r="M153" s="222"/>
      <c r="N153" s="223"/>
      <c r="P153" s="18"/>
      <c r="Q153" s="18"/>
    </row>
    <row r="154" spans="2:19" s="43" customFormat="1" ht="17" customHeight="1" x14ac:dyDescent="0.15">
      <c r="B154" s="78" t="s">
        <v>141</v>
      </c>
      <c r="C154" s="23"/>
      <c r="D154" s="31" t="s">
        <v>142</v>
      </c>
      <c r="E154" s="32" t="s">
        <v>143</v>
      </c>
      <c r="F154" s="38">
        <v>148.4</v>
      </c>
      <c r="G154" s="247"/>
      <c r="H154" s="122">
        <f>G154*$F$154</f>
        <v>0</v>
      </c>
      <c r="I154" s="247"/>
      <c r="J154" s="122">
        <f>I154*$F$154</f>
        <v>0</v>
      </c>
      <c r="K154" s="247"/>
      <c r="L154" s="122">
        <f>K154*$F$154</f>
        <v>0</v>
      </c>
      <c r="M154" s="247"/>
      <c r="N154" s="122">
        <f>M154*$F$154</f>
        <v>0</v>
      </c>
      <c r="O154" s="7"/>
      <c r="P154" s="18"/>
      <c r="Q154" s="18"/>
      <c r="S154" s="44"/>
    </row>
    <row r="155" spans="2:19" s="43" customFormat="1" ht="17" customHeight="1" x14ac:dyDescent="0.15">
      <c r="B155" s="17" t="s">
        <v>144</v>
      </c>
      <c r="C155" s="16"/>
      <c r="D155" s="123" t="s">
        <v>145</v>
      </c>
      <c r="E155" s="37" t="s">
        <v>7</v>
      </c>
      <c r="F155" s="289">
        <v>48.6</v>
      </c>
      <c r="G155" s="236"/>
      <c r="H155" s="92">
        <f>G155*$F$155</f>
        <v>0</v>
      </c>
      <c r="I155" s="236"/>
      <c r="J155" s="92">
        <f>I155*$F$155</f>
        <v>0</v>
      </c>
      <c r="K155" s="236"/>
      <c r="L155" s="92">
        <f>K155*$F$155</f>
        <v>0</v>
      </c>
      <c r="M155" s="236"/>
      <c r="N155" s="92">
        <f>M155*$F$155</f>
        <v>0</v>
      </c>
      <c r="O155" s="7"/>
      <c r="P155" s="18"/>
      <c r="Q155" s="18"/>
      <c r="S155" s="44"/>
    </row>
    <row r="156" spans="2:19" s="43" customFormat="1" ht="17" customHeight="1" x14ac:dyDescent="0.15">
      <c r="B156" s="17"/>
      <c r="C156" s="16"/>
      <c r="D156" s="29" t="s">
        <v>146</v>
      </c>
      <c r="E156" s="30" t="s">
        <v>18</v>
      </c>
      <c r="F156" s="290"/>
      <c r="G156" s="237"/>
      <c r="H156" s="93">
        <f t="shared" ref="H156:J157" si="55">G156*$F$155</f>
        <v>0</v>
      </c>
      <c r="I156" s="237"/>
      <c r="J156" s="93">
        <f t="shared" si="55"/>
        <v>0</v>
      </c>
      <c r="K156" s="237"/>
      <c r="L156" s="93">
        <f t="shared" ref="L156" si="56">K156*$F$155</f>
        <v>0</v>
      </c>
      <c r="M156" s="237"/>
      <c r="N156" s="93">
        <f t="shared" ref="N156" si="57">M156*$F$155</f>
        <v>0</v>
      </c>
      <c r="O156" s="7"/>
      <c r="P156" s="18"/>
      <c r="Q156" s="18"/>
      <c r="S156" s="44"/>
    </row>
    <row r="157" spans="2:19" s="43" customFormat="1" ht="17" customHeight="1" thickBot="1" x14ac:dyDescent="0.2">
      <c r="B157" s="17"/>
      <c r="C157" s="16"/>
      <c r="D157" s="28" t="s">
        <v>147</v>
      </c>
      <c r="E157" s="6" t="s">
        <v>143</v>
      </c>
      <c r="F157" s="290"/>
      <c r="G157" s="245"/>
      <c r="H157" s="121">
        <f t="shared" si="55"/>
        <v>0</v>
      </c>
      <c r="I157" s="245"/>
      <c r="J157" s="121">
        <f t="shared" si="55"/>
        <v>0</v>
      </c>
      <c r="K157" s="245"/>
      <c r="L157" s="121">
        <f t="shared" ref="L157" si="58">K157*$F$155</f>
        <v>0</v>
      </c>
      <c r="M157" s="245"/>
      <c r="N157" s="121">
        <f t="shared" ref="N157" si="59">M157*$F$155</f>
        <v>0</v>
      </c>
      <c r="O157" s="7"/>
      <c r="P157" s="18"/>
      <c r="Q157" s="18"/>
      <c r="S157" s="44"/>
    </row>
    <row r="158" spans="2:19" ht="30" customHeight="1" thickBot="1" x14ac:dyDescent="0.2">
      <c r="B158" s="203" t="s">
        <v>148</v>
      </c>
      <c r="C158" s="135"/>
      <c r="D158" s="137" t="s">
        <v>5</v>
      </c>
      <c r="E158" s="204"/>
      <c r="F158" s="216">
        <v>0</v>
      </c>
      <c r="G158" s="222"/>
      <c r="H158" s="216"/>
      <c r="I158" s="222"/>
      <c r="J158" s="216"/>
      <c r="K158" s="222"/>
      <c r="L158" s="216"/>
      <c r="M158" s="222"/>
      <c r="N158" s="223"/>
      <c r="P158" s="18"/>
      <c r="Q158" s="18"/>
    </row>
    <row r="159" spans="2:19" s="43" customFormat="1" ht="17" customHeight="1" x14ac:dyDescent="0.15">
      <c r="B159" s="19" t="s">
        <v>149</v>
      </c>
      <c r="C159" s="20"/>
      <c r="D159" s="25">
        <v>11454</v>
      </c>
      <c r="E159" s="24" t="s">
        <v>7</v>
      </c>
      <c r="F159" s="292">
        <v>50</v>
      </c>
      <c r="G159" s="234"/>
      <c r="H159" s="119">
        <f>G159*$F$159</f>
        <v>0</v>
      </c>
      <c r="I159" s="234"/>
      <c r="J159" s="119">
        <f>I159*$F$159</f>
        <v>0</v>
      </c>
      <c r="K159" s="234"/>
      <c r="L159" s="119">
        <f>K159*$F$159</f>
        <v>0</v>
      </c>
      <c r="M159" s="234"/>
      <c r="N159" s="119">
        <f>M159*$F$159</f>
        <v>0</v>
      </c>
      <c r="O159" s="7"/>
      <c r="P159" s="18"/>
      <c r="Q159" s="18"/>
      <c r="S159" s="44"/>
    </row>
    <row r="160" spans="2:19" s="43" customFormat="1" ht="17" customHeight="1" x14ac:dyDescent="0.15">
      <c r="B160" s="22"/>
      <c r="C160" s="23"/>
      <c r="D160" s="31">
        <v>11457</v>
      </c>
      <c r="E160" s="32" t="s">
        <v>44</v>
      </c>
      <c r="F160" s="291"/>
      <c r="G160" s="235"/>
      <c r="H160" s="94">
        <f>G160*$F$159</f>
        <v>0</v>
      </c>
      <c r="I160" s="235"/>
      <c r="J160" s="94">
        <f>I160*$F$159</f>
        <v>0</v>
      </c>
      <c r="K160" s="235"/>
      <c r="L160" s="94">
        <f>K160*$F$159</f>
        <v>0</v>
      </c>
      <c r="M160" s="235"/>
      <c r="N160" s="94">
        <f>M160*$F$159</f>
        <v>0</v>
      </c>
      <c r="O160" s="7"/>
      <c r="P160" s="18"/>
      <c r="Q160" s="18"/>
      <c r="S160" s="44"/>
    </row>
    <row r="161" spans="2:19" s="43" customFormat="1" ht="17" customHeight="1" x14ac:dyDescent="0.15">
      <c r="B161" s="19" t="s">
        <v>150</v>
      </c>
      <c r="C161" s="20"/>
      <c r="D161" s="25">
        <v>12821</v>
      </c>
      <c r="E161" s="24" t="s">
        <v>7</v>
      </c>
      <c r="F161" s="289">
        <v>45</v>
      </c>
      <c r="G161" s="236"/>
      <c r="H161" s="92">
        <f>G161*$F$161</f>
        <v>0</v>
      </c>
      <c r="I161" s="236"/>
      <c r="J161" s="92">
        <f>I161*$F$161</f>
        <v>0</v>
      </c>
      <c r="K161" s="236"/>
      <c r="L161" s="92">
        <f>K161*$F$161</f>
        <v>0</v>
      </c>
      <c r="M161" s="236"/>
      <c r="N161" s="92">
        <f>M161*$F$161</f>
        <v>0</v>
      </c>
      <c r="O161" s="7"/>
      <c r="P161" s="18"/>
      <c r="Q161" s="18"/>
      <c r="S161" s="44"/>
    </row>
    <row r="162" spans="2:19" s="43" customFormat="1" ht="17" customHeight="1" x14ac:dyDescent="0.15">
      <c r="B162" s="22"/>
      <c r="C162" s="23"/>
      <c r="D162" s="31">
        <v>12822</v>
      </c>
      <c r="E162" s="32" t="s">
        <v>44</v>
      </c>
      <c r="F162" s="291"/>
      <c r="G162" s="235"/>
      <c r="H162" s="94">
        <f>G162*$F$161</f>
        <v>0</v>
      </c>
      <c r="I162" s="235"/>
      <c r="J162" s="94">
        <f>I162*$F$161</f>
        <v>0</v>
      </c>
      <c r="K162" s="235"/>
      <c r="L162" s="94">
        <f>K162*$F$161</f>
        <v>0</v>
      </c>
      <c r="M162" s="235"/>
      <c r="N162" s="94">
        <f>M162*$F$161</f>
        <v>0</v>
      </c>
      <c r="O162" s="7"/>
      <c r="P162" s="18"/>
      <c r="Q162" s="18"/>
      <c r="S162" s="44"/>
    </row>
    <row r="163" spans="2:19" s="43" customFormat="1" ht="17" customHeight="1" x14ac:dyDescent="0.15">
      <c r="B163" s="22" t="s">
        <v>151</v>
      </c>
      <c r="C163" s="23"/>
      <c r="D163" s="31">
        <v>11451</v>
      </c>
      <c r="E163" s="32" t="s">
        <v>7</v>
      </c>
      <c r="F163" s="38">
        <v>20</v>
      </c>
      <c r="G163" s="243"/>
      <c r="H163" s="87">
        <f>G163*$F$163</f>
        <v>0</v>
      </c>
      <c r="I163" s="243"/>
      <c r="J163" s="87">
        <f>I163*$F$163</f>
        <v>0</v>
      </c>
      <c r="K163" s="243"/>
      <c r="L163" s="87">
        <f>K163*$F$163</f>
        <v>0</v>
      </c>
      <c r="M163" s="243"/>
      <c r="N163" s="87">
        <f>M163*$F$163</f>
        <v>0</v>
      </c>
      <c r="O163" s="7"/>
      <c r="P163" s="18"/>
      <c r="Q163" s="18"/>
      <c r="S163" s="44"/>
    </row>
    <row r="164" spans="2:19" s="43" customFormat="1" ht="17" customHeight="1" x14ac:dyDescent="0.15">
      <c r="B164" s="33" t="s">
        <v>152</v>
      </c>
      <c r="C164" s="34"/>
      <c r="D164" s="35">
        <v>15901</v>
      </c>
      <c r="E164" s="36" t="s">
        <v>7</v>
      </c>
      <c r="F164" s="57">
        <v>12.4</v>
      </c>
      <c r="G164" s="239"/>
      <c r="H164" s="90">
        <f>G164*$F$164</f>
        <v>0</v>
      </c>
      <c r="I164" s="239"/>
      <c r="J164" s="90">
        <f>I164*$F$164</f>
        <v>0</v>
      </c>
      <c r="K164" s="239"/>
      <c r="L164" s="90">
        <f>K164*$F$164</f>
        <v>0</v>
      </c>
      <c r="M164" s="239"/>
      <c r="N164" s="90">
        <f>M164*$F$164</f>
        <v>0</v>
      </c>
      <c r="O164" s="7"/>
      <c r="P164" s="18"/>
      <c r="Q164" s="18"/>
      <c r="S164" s="44"/>
    </row>
    <row r="165" spans="2:19" ht="17" customHeight="1" x14ac:dyDescent="0.15">
      <c r="B165" s="33" t="s">
        <v>153</v>
      </c>
      <c r="C165" s="20"/>
      <c r="D165" s="28">
        <v>15904</v>
      </c>
      <c r="E165" s="32" t="s">
        <v>7</v>
      </c>
      <c r="F165" s="39">
        <v>12.4</v>
      </c>
      <c r="G165" s="242"/>
      <c r="H165" s="88">
        <f>G165*$F$165</f>
        <v>0</v>
      </c>
      <c r="I165" s="242"/>
      <c r="J165" s="88">
        <f>I165*$F$165</f>
        <v>0</v>
      </c>
      <c r="K165" s="242"/>
      <c r="L165" s="88">
        <f>K165*$F$165</f>
        <v>0</v>
      </c>
      <c r="M165" s="242"/>
      <c r="N165" s="88">
        <f>M165*$F$165</f>
        <v>0</v>
      </c>
      <c r="P165" s="18"/>
      <c r="Q165" s="18"/>
    </row>
    <row r="166" spans="2:19" s="43" customFormat="1" ht="17" customHeight="1" x14ac:dyDescent="0.15">
      <c r="B166" s="17" t="s">
        <v>154</v>
      </c>
      <c r="C166" s="52" t="s">
        <v>155</v>
      </c>
      <c r="D166" s="25">
        <v>13410</v>
      </c>
      <c r="E166" s="24" t="s">
        <v>7</v>
      </c>
      <c r="F166" s="70">
        <v>15</v>
      </c>
      <c r="G166" s="241"/>
      <c r="H166" s="91">
        <f>G166*$F$166</f>
        <v>0</v>
      </c>
      <c r="I166" s="241"/>
      <c r="J166" s="91">
        <f>I166*$F$166</f>
        <v>0</v>
      </c>
      <c r="K166" s="241"/>
      <c r="L166" s="91">
        <f>K166*$F$166</f>
        <v>0</v>
      </c>
      <c r="M166" s="241"/>
      <c r="N166" s="91">
        <f>M166*$F$166</f>
        <v>0</v>
      </c>
      <c r="O166" s="7"/>
      <c r="P166" s="18"/>
      <c r="Q166" s="18"/>
      <c r="S166" s="44"/>
    </row>
    <row r="167" spans="2:19" ht="17" customHeight="1" x14ac:dyDescent="0.15">
      <c r="B167" s="17" t="s">
        <v>154</v>
      </c>
      <c r="C167" s="47" t="s">
        <v>135</v>
      </c>
      <c r="D167" s="29">
        <v>13411</v>
      </c>
      <c r="E167" s="30" t="s">
        <v>7</v>
      </c>
      <c r="F167" s="48">
        <v>25</v>
      </c>
      <c r="G167" s="237"/>
      <c r="H167" s="93">
        <f>G167*$F$167</f>
        <v>0</v>
      </c>
      <c r="I167" s="237"/>
      <c r="J167" s="93">
        <f>I167*$F$167</f>
        <v>0</v>
      </c>
      <c r="K167" s="237"/>
      <c r="L167" s="93">
        <f>K167*$F$167</f>
        <v>0</v>
      </c>
      <c r="M167" s="237"/>
      <c r="N167" s="93">
        <f>M167*$F$167</f>
        <v>0</v>
      </c>
      <c r="P167" s="18"/>
      <c r="Q167" s="18"/>
    </row>
    <row r="168" spans="2:19" s="4" customFormat="1" ht="17" customHeight="1" x14ac:dyDescent="0.15">
      <c r="B168" s="22" t="s">
        <v>154</v>
      </c>
      <c r="C168" s="49" t="s">
        <v>136</v>
      </c>
      <c r="D168" s="50">
        <v>13412</v>
      </c>
      <c r="E168" s="42" t="s">
        <v>7</v>
      </c>
      <c r="F168" s="51">
        <v>30</v>
      </c>
      <c r="G168" s="235"/>
      <c r="H168" s="94">
        <f>G168*$F$168</f>
        <v>0</v>
      </c>
      <c r="I168" s="235"/>
      <c r="J168" s="94">
        <f>I168*$F$168</f>
        <v>0</v>
      </c>
      <c r="K168" s="235"/>
      <c r="L168" s="94">
        <f>K168*$F$168</f>
        <v>0</v>
      </c>
      <c r="M168" s="235"/>
      <c r="N168" s="94">
        <f>M168*$F$168</f>
        <v>0</v>
      </c>
      <c r="O168" s="7"/>
      <c r="P168" s="18"/>
      <c r="Q168" s="18"/>
      <c r="S168" s="79"/>
    </row>
    <row r="169" spans="2:19" s="43" customFormat="1" ht="17" customHeight="1" x14ac:dyDescent="0.15">
      <c r="B169" s="17" t="s">
        <v>156</v>
      </c>
      <c r="C169" s="52" t="s">
        <v>155</v>
      </c>
      <c r="D169" s="25">
        <v>13433</v>
      </c>
      <c r="E169" s="24" t="s">
        <v>7</v>
      </c>
      <c r="F169" s="70">
        <v>17.399999999999999</v>
      </c>
      <c r="G169" s="241"/>
      <c r="H169" s="91">
        <f>G169*$F$169</f>
        <v>0</v>
      </c>
      <c r="I169" s="241"/>
      <c r="J169" s="91">
        <f>I169*$F$169</f>
        <v>0</v>
      </c>
      <c r="K169" s="241"/>
      <c r="L169" s="91">
        <f>K169*$F$169</f>
        <v>0</v>
      </c>
      <c r="M169" s="241"/>
      <c r="N169" s="91">
        <f>M169*$F$169</f>
        <v>0</v>
      </c>
      <c r="O169" s="7"/>
      <c r="P169" s="18"/>
      <c r="Q169" s="18"/>
      <c r="S169" s="44"/>
    </row>
    <row r="170" spans="2:19" ht="17" customHeight="1" x14ac:dyDescent="0.15">
      <c r="B170" s="22" t="s">
        <v>156</v>
      </c>
      <c r="C170" s="49" t="s">
        <v>135</v>
      </c>
      <c r="D170" s="50">
        <v>13434</v>
      </c>
      <c r="E170" s="42" t="s">
        <v>7</v>
      </c>
      <c r="F170" s="51">
        <v>22.4</v>
      </c>
      <c r="G170" s="235"/>
      <c r="H170" s="94">
        <f>G170*$F$170</f>
        <v>0</v>
      </c>
      <c r="I170" s="235"/>
      <c r="J170" s="94">
        <f>I170*$F$170</f>
        <v>0</v>
      </c>
      <c r="K170" s="235"/>
      <c r="L170" s="94">
        <f>K170*$F$170</f>
        <v>0</v>
      </c>
      <c r="M170" s="235"/>
      <c r="N170" s="94">
        <f>M170*$F$170</f>
        <v>0</v>
      </c>
      <c r="P170" s="18"/>
      <c r="Q170" s="18"/>
    </row>
    <row r="171" spans="2:19" ht="17" customHeight="1" x14ac:dyDescent="0.15">
      <c r="B171" s="33" t="s">
        <v>157</v>
      </c>
      <c r="C171" s="34" t="s">
        <v>135</v>
      </c>
      <c r="D171" s="35">
        <v>13435</v>
      </c>
      <c r="E171" s="36" t="s">
        <v>7</v>
      </c>
      <c r="F171" s="57">
        <v>27.4</v>
      </c>
      <c r="G171" s="239"/>
      <c r="H171" s="90">
        <f>G171*$F$171</f>
        <v>0</v>
      </c>
      <c r="I171" s="239"/>
      <c r="J171" s="90">
        <f>I171*$F$171</f>
        <v>0</v>
      </c>
      <c r="K171" s="239"/>
      <c r="L171" s="90">
        <f>K171*$F$171</f>
        <v>0</v>
      </c>
      <c r="M171" s="239"/>
      <c r="N171" s="90">
        <f>M171*$F$171</f>
        <v>0</v>
      </c>
    </row>
  </sheetData>
  <mergeCells count="30">
    <mergeCell ref="F7:F8"/>
    <mergeCell ref="F63:F64"/>
    <mergeCell ref="F9:F11"/>
    <mergeCell ref="F14:F16"/>
    <mergeCell ref="F17:F18"/>
    <mergeCell ref="F19:F20"/>
    <mergeCell ref="F22:F29"/>
    <mergeCell ref="F31:F33"/>
    <mergeCell ref="F35:F37"/>
    <mergeCell ref="F41:F46"/>
    <mergeCell ref="F47:F54"/>
    <mergeCell ref="F55:F56"/>
    <mergeCell ref="F58:F59"/>
    <mergeCell ref="F139:F141"/>
    <mergeCell ref="F68:F69"/>
    <mergeCell ref="F73:F74"/>
    <mergeCell ref="F85:F90"/>
    <mergeCell ref="F92:F95"/>
    <mergeCell ref="F97:F100"/>
    <mergeCell ref="F102:F108"/>
    <mergeCell ref="F110:F112"/>
    <mergeCell ref="F113:F115"/>
    <mergeCell ref="F116:F117"/>
    <mergeCell ref="F123:F124"/>
    <mergeCell ref="F125:F126"/>
    <mergeCell ref="F142:F144"/>
    <mergeCell ref="F145:F146"/>
    <mergeCell ref="F155:F157"/>
    <mergeCell ref="F159:F160"/>
    <mergeCell ref="F161:F162"/>
  </mergeCells>
  <dataValidations count="1">
    <dataValidation type="date" allowBlank="1" showInputMessage="1" showErrorMessage="1" error="Available Ship Dates between January 15, 2023 and July 31, 2023 only." sqref="N2 H2 J2 L2" xr:uid="{9F4FC5A3-67C8-40EF-B958-C8FAA87DC00E}">
      <formula1>44941</formula1>
      <formula2>45291</formula2>
    </dataValidation>
  </dataValidations>
  <printOptions horizontalCentered="1"/>
  <pageMargins left="0.25" right="0.25" top="0.25" bottom="0.25" header="0.3" footer="0.3"/>
  <pageSetup scale="64" fitToHeight="3" orientation="portrait" r:id="rId1"/>
  <headerFooter scaleWithDoc="0" alignWithMargins="0">
    <oddFooter xml:space="preserve">&amp;C&amp;"HelveticaNeueLT Com 35 Th,Regular"&amp;9 &amp;"Tahoma,Regular"&amp;8 
</oddFooter>
  </headerFooter>
  <rowBreaks count="2" manualBreakCount="2">
    <brk id="77" min="1" max="8" man="1"/>
    <brk id="136" min="1" max="8" man="1"/>
  </rowBreaks>
  <ignoredErrors>
    <ignoredError sqref="H96 J96 L96 N9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3709C-8928-4C68-A635-17A74E3790E1}">
  <sheetPr codeName="Sheet4"/>
  <dimension ref="B1:AP304"/>
  <sheetViews>
    <sheetView showGridLines="0" showZeros="0" zoomScaleNormal="100" workbookViewId="0">
      <pane ySplit="4" topLeftCell="A5" activePane="bottomLeft" state="frozen"/>
      <selection pane="bottomLeft" activeCell="AL23" sqref="AL23"/>
    </sheetView>
  </sheetViews>
  <sheetFormatPr baseColWidth="10" defaultColWidth="8.6640625" defaultRowHeight="14" x14ac:dyDescent="0.15"/>
  <cols>
    <col min="1" max="1" width="1.5" style="7" customWidth="1"/>
    <col min="2" max="3" width="11" style="7" customWidth="1"/>
    <col min="4" max="4" width="10.5" style="7" customWidth="1"/>
    <col min="5" max="5" width="10.6640625" style="7" customWidth="1"/>
    <col min="6" max="6" width="10.6640625" style="166" customWidth="1"/>
    <col min="7" max="7" width="5.83203125" style="7" customWidth="1"/>
    <col min="8" max="8" width="10.6640625" style="7" customWidth="1"/>
    <col min="9" max="9" width="10.6640625" style="166" customWidth="1"/>
    <col min="10" max="11" width="10.6640625" style="7" customWidth="1"/>
    <col min="12" max="12" width="10.6640625" style="166" customWidth="1"/>
    <col min="13" max="14" width="10.6640625" style="7" customWidth="1"/>
    <col min="15" max="15" width="10.6640625" style="166" customWidth="1"/>
    <col min="16" max="16" width="10.6640625" style="7" customWidth="1"/>
    <col min="17" max="19" width="1.5" style="7" customWidth="1"/>
    <col min="20" max="20" width="6.5" style="1" customWidth="1"/>
    <col min="21" max="21" width="6.5" style="2" customWidth="1"/>
    <col min="22" max="22" width="7.33203125" style="4" customWidth="1"/>
    <col min="23" max="23" width="13.33203125" style="3" customWidth="1"/>
    <col min="24" max="24" width="18.6640625" style="5" customWidth="1"/>
    <col min="25" max="25" width="8.33203125" style="28" customWidth="1"/>
    <col min="26" max="26" width="9.83203125" style="5" customWidth="1"/>
    <col min="27" max="27" width="8.33203125" style="28" customWidth="1"/>
    <col min="28" max="28" width="9.83203125" style="5" customWidth="1"/>
    <col min="29" max="29" width="8.33203125" style="28" customWidth="1"/>
    <col min="30" max="30" width="9.83203125" style="5" customWidth="1"/>
    <col min="31" max="31" width="8.33203125" style="28" customWidth="1"/>
    <col min="32" max="32" width="9.83203125" style="5" customWidth="1"/>
    <col min="33" max="34" width="8.6640625" style="7"/>
    <col min="35" max="35" width="19.1640625" style="7" bestFit="1" customWidth="1"/>
    <col min="36" max="36" width="12.33203125" style="7" bestFit="1" customWidth="1"/>
    <col min="37" max="37" width="23.83203125" style="8" bestFit="1" customWidth="1"/>
    <col min="38" max="38" width="13.83203125" style="7" bestFit="1" customWidth="1"/>
    <col min="39" max="39" width="12.83203125" style="7" bestFit="1" customWidth="1"/>
    <col min="40" max="41" width="21.6640625" style="7" bestFit="1" customWidth="1"/>
    <col min="42" max="42" width="19.33203125" style="7" customWidth="1"/>
    <col min="43" max="16384" width="8.6640625" style="7"/>
  </cols>
  <sheetData>
    <row r="1" spans="2:42" ht="20.25" customHeight="1" x14ac:dyDescent="0.15">
      <c r="B1" s="7">
        <f>'Account Info'!C4</f>
        <v>0</v>
      </c>
      <c r="D1" s="7">
        <f>'Account Info'!C3</f>
        <v>0</v>
      </c>
      <c r="Y1" s="129" t="s">
        <v>159</v>
      </c>
      <c r="Z1" s="268">
        <f>+E2</f>
        <v>0</v>
      </c>
      <c r="AA1" s="129" t="s">
        <v>159</v>
      </c>
      <c r="AB1" s="132">
        <f>+H2</f>
        <v>0</v>
      </c>
      <c r="AC1" s="129" t="s">
        <v>159</v>
      </c>
      <c r="AD1" s="132">
        <f>+K2</f>
        <v>0</v>
      </c>
      <c r="AE1" s="129" t="s">
        <v>159</v>
      </c>
      <c r="AF1" s="132">
        <f>+N2</f>
        <v>0</v>
      </c>
    </row>
    <row r="2" spans="2:42" ht="15" customHeight="1" x14ac:dyDescent="0.15">
      <c r="B2" s="296" t="e">
        <f>#REF!</f>
        <v>#REF!</v>
      </c>
      <c r="C2" s="297"/>
      <c r="E2" s="299">
        <f>Order!H1</f>
        <v>0</v>
      </c>
      <c r="F2" s="299"/>
      <c r="H2" s="295">
        <f>Order!J1</f>
        <v>0</v>
      </c>
      <c r="I2" s="294"/>
      <c r="K2" s="295">
        <f>Order!L1</f>
        <v>0</v>
      </c>
      <c r="L2" s="294"/>
      <c r="N2" s="295">
        <f>Order!N1</f>
        <v>0</v>
      </c>
      <c r="O2" s="294"/>
      <c r="U2" s="1"/>
      <c r="Y2" s="129" t="s">
        <v>160</v>
      </c>
      <c r="Z2" s="267">
        <f>+E3</f>
        <v>0</v>
      </c>
      <c r="AA2" s="129" t="s">
        <v>160</v>
      </c>
      <c r="AB2" s="267">
        <f>+H3</f>
        <v>0</v>
      </c>
      <c r="AC2" s="129" t="s">
        <v>160</v>
      </c>
      <c r="AD2" s="267">
        <f>+K3</f>
        <v>0</v>
      </c>
      <c r="AE2" s="129" t="s">
        <v>160</v>
      </c>
      <c r="AF2" s="267">
        <f>+N3</f>
        <v>0</v>
      </c>
    </row>
    <row r="3" spans="2:42" ht="15" customHeight="1" x14ac:dyDescent="0.15">
      <c r="B3" s="298" t="e">
        <f>#REF!</f>
        <v>#REF!</v>
      </c>
      <c r="C3" s="298"/>
      <c r="E3" s="299">
        <f>Order!H2</f>
        <v>0</v>
      </c>
      <c r="F3" s="299"/>
      <c r="G3" s="188"/>
      <c r="H3" s="294">
        <f>Order!J2</f>
        <v>0</v>
      </c>
      <c r="I3" s="294"/>
      <c r="J3" s="188"/>
      <c r="K3" s="294">
        <f>Order!L2</f>
        <v>0</v>
      </c>
      <c r="L3" s="294"/>
      <c r="M3" s="188"/>
      <c r="N3" s="294">
        <f>Order!N2</f>
        <v>0</v>
      </c>
      <c r="O3" s="294"/>
      <c r="Y3" s="130"/>
      <c r="Z3" s="133"/>
      <c r="AA3" s="130"/>
      <c r="AB3" s="133"/>
      <c r="AC3" s="130"/>
      <c r="AD3" s="133"/>
      <c r="AE3" s="130"/>
      <c r="AF3" s="133"/>
    </row>
    <row r="4" spans="2:42" ht="21" customHeight="1" thickBot="1" x14ac:dyDescent="0.2">
      <c r="B4" s="7" t="e">
        <f>VLOOKUP(CONCATENATE(IF('Account Info'!$G$14="Yes","GOA ",""),'Account Info'!$C$14),Terms!$A$10:$B$18,2,FALSE)</f>
        <v>#N/A</v>
      </c>
      <c r="C4" s="189"/>
      <c r="E4" s="7" t="e">
        <f>VLOOKUP(CONCATENATE(IF('Account Info'!$G$14="Yes","GOA ",""),'Account Info'!$C$14),Terms!$A$10:$B$18,2,FALSE)</f>
        <v>#N/A</v>
      </c>
      <c r="F4" s="190"/>
      <c r="G4" s="188"/>
      <c r="H4" s="7" t="e">
        <f>+E4</f>
        <v>#N/A</v>
      </c>
      <c r="I4" s="190"/>
      <c r="J4" s="188"/>
      <c r="K4" s="7" t="e">
        <f>+H4</f>
        <v>#N/A</v>
      </c>
      <c r="L4" s="190"/>
      <c r="M4" s="188"/>
      <c r="N4" s="7" t="e">
        <f>+K4</f>
        <v>#N/A</v>
      </c>
      <c r="O4" s="190"/>
      <c r="T4" s="9"/>
      <c r="U4" s="10"/>
      <c r="V4" s="80"/>
      <c r="W4" s="80"/>
      <c r="X4" s="11"/>
      <c r="Y4" s="131"/>
      <c r="Z4" s="134"/>
      <c r="AA4" s="131"/>
      <c r="AB4" s="134"/>
      <c r="AC4" s="131"/>
      <c r="AD4" s="134"/>
      <c r="AE4" s="131"/>
      <c r="AF4" s="134"/>
    </row>
    <row r="5" spans="2:42" ht="21" customHeight="1" thickBot="1" x14ac:dyDescent="0.2">
      <c r="C5" s="189"/>
      <c r="F5" s="190"/>
      <c r="G5" s="188"/>
      <c r="I5" s="190"/>
      <c r="J5" s="188"/>
      <c r="L5" s="190"/>
      <c r="M5" s="188"/>
      <c r="O5" s="190"/>
      <c r="T5" s="9"/>
      <c r="U5" s="10"/>
      <c r="V5" s="80"/>
      <c r="W5" s="80"/>
      <c r="X5" s="11"/>
      <c r="Y5" s="131"/>
      <c r="Z5" s="273"/>
      <c r="AA5" s="131"/>
      <c r="AB5" s="273"/>
      <c r="AC5" s="131"/>
      <c r="AD5" s="273"/>
      <c r="AE5" s="131"/>
      <c r="AF5" s="273"/>
    </row>
    <row r="6" spans="2:42" ht="15" customHeight="1" thickBot="1" x14ac:dyDescent="0.25">
      <c r="B6" s="185" t="s">
        <v>10</v>
      </c>
      <c r="C6" s="184"/>
      <c r="E6" s="173">
        <v>14501</v>
      </c>
      <c r="F6" s="177">
        <f>_xlfn.XLOOKUP(E6,Order!$D:$D,Order!$G:$G,0)</f>
        <v>0</v>
      </c>
      <c r="H6" s="174">
        <v>14501</v>
      </c>
      <c r="I6" s="178">
        <f>_xlfn.XLOOKUP(H6,Order!$D:$D,Order!$I:$I,0)</f>
        <v>0</v>
      </c>
      <c r="K6" s="173">
        <v>14501</v>
      </c>
      <c r="L6" s="177">
        <f>_xlfn.XLOOKUP(K6,Order!$D:$D,Order!$K:$K,0)</f>
        <v>0</v>
      </c>
      <c r="N6" s="174">
        <v>14501</v>
      </c>
      <c r="O6" s="178">
        <f>_xlfn.XLOOKUP(N6,Order!$D:$D,Order!M:M,0)</f>
        <v>0</v>
      </c>
      <c r="T6" s="12" t="s">
        <v>0</v>
      </c>
      <c r="U6" s="13" t="s">
        <v>5</v>
      </c>
      <c r="V6" s="14" t="s">
        <v>1</v>
      </c>
      <c r="W6" s="15" t="s">
        <v>2</v>
      </c>
      <c r="X6" s="81" t="s">
        <v>3</v>
      </c>
      <c r="Y6" s="109" t="s">
        <v>158</v>
      </c>
      <c r="Z6" s="85" t="s">
        <v>161</v>
      </c>
      <c r="AA6" s="109" t="s">
        <v>158</v>
      </c>
      <c r="AB6" s="85" t="s">
        <v>161</v>
      </c>
      <c r="AC6" s="109" t="s">
        <v>158</v>
      </c>
      <c r="AD6" s="85" t="s">
        <v>161</v>
      </c>
      <c r="AE6" s="109" t="s">
        <v>158</v>
      </c>
      <c r="AF6" s="85" t="s">
        <v>161</v>
      </c>
      <c r="AG6" s="170" t="s">
        <v>187</v>
      </c>
      <c r="AH6" s="171" t="s">
        <v>188</v>
      </c>
      <c r="AK6" s="167" t="s">
        <v>0</v>
      </c>
      <c r="AL6" t="s">
        <v>189</v>
      </c>
      <c r="AM6" t="s">
        <v>190</v>
      </c>
      <c r="AN6" s="172">
        <f>+COUNTIF(AL7:AL12,"&gt;0")</f>
        <v>0</v>
      </c>
      <c r="AO6"/>
    </row>
    <row r="7" spans="2:42" ht="15" customHeight="1" x14ac:dyDescent="0.2">
      <c r="B7" s="185">
        <v>10559</v>
      </c>
      <c r="C7" s="184"/>
      <c r="E7" s="173">
        <v>14508</v>
      </c>
      <c r="F7" s="177">
        <f>_xlfn.XLOOKUP(E7,Order!$D:$D,Order!G:G,0)</f>
        <v>0</v>
      </c>
      <c r="H7" s="174">
        <v>14508</v>
      </c>
      <c r="I7" s="178">
        <f>_xlfn.XLOOKUP(H7,Order!$D:$D,Order!$I:$I,0)</f>
        <v>0</v>
      </c>
      <c r="K7" s="173">
        <v>14508</v>
      </c>
      <c r="L7" s="177">
        <f>_xlfn.XLOOKUP(K7,Order!$D:$D,Order!$K:$K,0)</f>
        <v>0</v>
      </c>
      <c r="N7" s="174">
        <v>14508</v>
      </c>
      <c r="O7" s="178">
        <f>_xlfn.XLOOKUP(N7,Order!$D:$D,Order!M:M,0)</f>
        <v>0</v>
      </c>
      <c r="T7" s="17" t="s">
        <v>6</v>
      </c>
      <c r="U7" s="16"/>
      <c r="V7" s="123">
        <v>14501</v>
      </c>
      <c r="W7" s="37" t="s">
        <v>7</v>
      </c>
      <c r="X7" s="40">
        <v>51.2</v>
      </c>
      <c r="Y7" s="118">
        <f>_xlfn.XLOOKUP(V7,Order!D:D,Order!G:G,0)</f>
        <v>0</v>
      </c>
      <c r="Z7" s="119">
        <f>Y7*$X$7</f>
        <v>0</v>
      </c>
      <c r="AA7" s="118">
        <f>_xlfn.XLOOKUP(V7,Order!D:D,Order!I:I,0)</f>
        <v>0</v>
      </c>
      <c r="AB7" s="119">
        <f>AA7*$X$7</f>
        <v>0</v>
      </c>
      <c r="AC7" s="118">
        <f>_xlfn.XLOOKUP(V7,Order!D:D,Order!K:K,0)</f>
        <v>0</v>
      </c>
      <c r="AD7" s="119">
        <f>AC7*$X$7</f>
        <v>0</v>
      </c>
      <c r="AE7" s="118">
        <f>_xlfn.XLOOKUP(V7,Order!D:D,Order!M:M,0)</f>
        <v>0</v>
      </c>
      <c r="AF7" s="119">
        <f>AE7*$X$7</f>
        <v>0</v>
      </c>
      <c r="AG7" s="169">
        <f>SUM(Y7,AA7,AC7,AE7)</f>
        <v>0</v>
      </c>
      <c r="AH7" s="169">
        <f>SUM(Z7,AB7,AD7,AF7)</f>
        <v>0</v>
      </c>
      <c r="AK7" t="s">
        <v>9</v>
      </c>
      <c r="AL7">
        <v>0</v>
      </c>
      <c r="AM7">
        <v>0</v>
      </c>
      <c r="AN7"/>
      <c r="AO7"/>
    </row>
    <row r="8" spans="2:42" ht="15" customHeight="1" x14ac:dyDescent="0.2">
      <c r="B8" s="185" t="s">
        <v>20</v>
      </c>
      <c r="C8" s="184"/>
      <c r="E8" s="173" t="s">
        <v>10</v>
      </c>
      <c r="F8" s="177">
        <f>_xlfn.XLOOKUP(E8,Order!$D:$D,Order!G:G,0)</f>
        <v>0</v>
      </c>
      <c r="H8" s="174" t="s">
        <v>10</v>
      </c>
      <c r="I8" s="178">
        <f>_xlfn.XLOOKUP(H8,Order!$D:$D,Order!$I:$I,0)</f>
        <v>0</v>
      </c>
      <c r="K8" s="173" t="s">
        <v>10</v>
      </c>
      <c r="L8" s="177">
        <f>_xlfn.XLOOKUP(K8,Order!$D:$D,Order!$K:$K,0)</f>
        <v>0</v>
      </c>
      <c r="N8" s="174" t="s">
        <v>10</v>
      </c>
      <c r="O8" s="178">
        <f>_xlfn.XLOOKUP(N8,Order!$D:$D,Order!M:M,0)</f>
        <v>0</v>
      </c>
      <c r="T8" s="17" t="s">
        <v>6</v>
      </c>
      <c r="U8" s="16"/>
      <c r="V8" s="28">
        <v>14508</v>
      </c>
      <c r="W8" s="37" t="s">
        <v>8</v>
      </c>
      <c r="X8" s="38"/>
      <c r="Y8" s="105">
        <f>_xlfn.XLOOKUP(V8,Order!D:D,Order!G:G,0)</f>
        <v>0</v>
      </c>
      <c r="Z8" s="94">
        <f>Y8*$X$7</f>
        <v>0</v>
      </c>
      <c r="AA8" s="105">
        <f>_xlfn.XLOOKUP(V8,Order!D:D,Order!I:I,0)</f>
        <v>0</v>
      </c>
      <c r="AB8" s="94">
        <f>AA8*X7</f>
        <v>0</v>
      </c>
      <c r="AC8" s="105">
        <f>_xlfn.XLOOKUP(V8,Order!D:D,Order!K:K,0)</f>
        <v>0</v>
      </c>
      <c r="AD8" s="94">
        <f>AC8*AB7</f>
        <v>0</v>
      </c>
      <c r="AE8" s="105">
        <f>_xlfn.XLOOKUP(V8,Order!D:D,Order!M:M,0)</f>
        <v>0</v>
      </c>
      <c r="AF8" s="94">
        <f>AE8*AD7</f>
        <v>0</v>
      </c>
      <c r="AG8" s="169">
        <f t="shared" ref="AG8:AG20" si="0">SUM(Y8,AA8,AC8,AE8)</f>
        <v>0</v>
      </c>
      <c r="AH8" s="169">
        <f t="shared" ref="AH8:AH20" si="1">SUM(Z8,AB8,AD8,AF8)</f>
        <v>0</v>
      </c>
      <c r="AK8" t="s">
        <v>14</v>
      </c>
      <c r="AL8">
        <v>0</v>
      </c>
      <c r="AM8">
        <v>0</v>
      </c>
      <c r="AN8"/>
      <c r="AO8"/>
    </row>
    <row r="9" spans="2:42" ht="15" customHeight="1" x14ac:dyDescent="0.2">
      <c r="B9" s="185" t="s">
        <v>23</v>
      </c>
      <c r="C9" s="184"/>
      <c r="E9" s="173" t="s">
        <v>11</v>
      </c>
      <c r="F9" s="177">
        <f>_xlfn.XLOOKUP(E9,Order!$D:$D,Order!G:G,0)</f>
        <v>0</v>
      </c>
      <c r="H9" s="174" t="s">
        <v>11</v>
      </c>
      <c r="I9" s="178">
        <f>_xlfn.XLOOKUP(H9,Order!$D:$D,Order!$I:$I,0)</f>
        <v>0</v>
      </c>
      <c r="K9" s="173" t="s">
        <v>11</v>
      </c>
      <c r="L9" s="177">
        <f>_xlfn.XLOOKUP(K9,Order!$D:$D,Order!$K:$K,0)</f>
        <v>0</v>
      </c>
      <c r="N9" s="174" t="s">
        <v>11</v>
      </c>
      <c r="O9" s="178">
        <f>_xlfn.XLOOKUP(N9,Order!$D:$D,Order!M:M,0)</f>
        <v>0</v>
      </c>
      <c r="T9" s="19" t="s">
        <v>9</v>
      </c>
      <c r="U9" s="20"/>
      <c r="V9" s="25" t="s">
        <v>10</v>
      </c>
      <c r="W9" s="24" t="s">
        <v>7</v>
      </c>
      <c r="X9" s="40">
        <v>81</v>
      </c>
      <c r="Y9" s="103">
        <f>_xlfn.XLOOKUP(V9,Order!D:D,Order!G:G,0)</f>
        <v>0</v>
      </c>
      <c r="Z9" s="92">
        <f>Y9*$X$9</f>
        <v>0</v>
      </c>
      <c r="AA9" s="103">
        <f>_xlfn.XLOOKUP(V9,Order!D:D,Order!I:I,0)</f>
        <v>0</v>
      </c>
      <c r="AB9" s="92">
        <f>AA9*$X$9</f>
        <v>0</v>
      </c>
      <c r="AC9" s="103">
        <f>_xlfn.XLOOKUP(V9,Order!D:D,Order!K:K,0)</f>
        <v>0</v>
      </c>
      <c r="AD9" s="92">
        <f>AC9*$X$9</f>
        <v>0</v>
      </c>
      <c r="AE9" s="103">
        <f>_xlfn.XLOOKUP(V9,Order!D:D,Order!M:M,0)</f>
        <v>0</v>
      </c>
      <c r="AF9" s="92">
        <f>AE9*$X$9</f>
        <v>0</v>
      </c>
      <c r="AG9" s="169">
        <f t="shared" si="0"/>
        <v>0</v>
      </c>
      <c r="AH9" s="169">
        <f t="shared" si="1"/>
        <v>0</v>
      </c>
      <c r="AK9" t="s">
        <v>13</v>
      </c>
      <c r="AL9">
        <v>0</v>
      </c>
      <c r="AM9">
        <v>0</v>
      </c>
      <c r="AN9"/>
      <c r="AO9"/>
    </row>
    <row r="10" spans="2:42" ht="15" customHeight="1" x14ac:dyDescent="0.2">
      <c r="B10" s="185" t="s">
        <v>25</v>
      </c>
      <c r="C10" s="184"/>
      <c r="E10" s="173">
        <v>10554</v>
      </c>
      <c r="F10" s="177">
        <f>_xlfn.XLOOKUP(E10,Order!$D:$D,Order!G:G,0)</f>
        <v>0</v>
      </c>
      <c r="H10" s="174">
        <v>10554</v>
      </c>
      <c r="I10" s="178">
        <f>_xlfn.XLOOKUP(H10,Order!$D:$D,Order!$I:$I,0)</f>
        <v>0</v>
      </c>
      <c r="K10" s="173">
        <v>10554</v>
      </c>
      <c r="L10" s="177">
        <f>_xlfn.XLOOKUP(K10,Order!$D:$D,Order!$K:$K,0)</f>
        <v>0</v>
      </c>
      <c r="N10" s="174">
        <v>10554</v>
      </c>
      <c r="O10" s="178">
        <f>_xlfn.XLOOKUP(N10,Order!$D:$D,Order!M:M,0)</f>
        <v>0</v>
      </c>
      <c r="T10" s="19" t="s">
        <v>9</v>
      </c>
      <c r="U10" s="16"/>
      <c r="V10" s="29" t="s">
        <v>11</v>
      </c>
      <c r="W10" s="30" t="s">
        <v>12</v>
      </c>
      <c r="X10" s="40"/>
      <c r="Y10" s="104">
        <f>_xlfn.XLOOKUP(V10,Order!D:D,Order!G:G,0)</f>
        <v>0</v>
      </c>
      <c r="Z10" s="93">
        <f>Y10*$X$9</f>
        <v>0</v>
      </c>
      <c r="AA10" s="104">
        <f>_xlfn.XLOOKUP(V10,Order!D:D,Order!I:I,0)</f>
        <v>0</v>
      </c>
      <c r="AB10" s="93">
        <f>AA10*$X$9</f>
        <v>0</v>
      </c>
      <c r="AC10" s="104">
        <f>_xlfn.XLOOKUP(V10,Order!D:D,Order!K:K,0)</f>
        <v>0</v>
      </c>
      <c r="AD10" s="93">
        <f>AC10*$X$9</f>
        <v>0</v>
      </c>
      <c r="AE10" s="104">
        <f>_xlfn.XLOOKUP(V10,Order!D:D,Order!M:M,0)</f>
        <v>0</v>
      </c>
      <c r="AF10" s="93">
        <f>AE10*$X$9</f>
        <v>0</v>
      </c>
      <c r="AG10" s="169">
        <f t="shared" si="0"/>
        <v>0</v>
      </c>
      <c r="AH10" s="169">
        <f t="shared" si="1"/>
        <v>0</v>
      </c>
      <c r="AK10" t="s">
        <v>15</v>
      </c>
      <c r="AL10">
        <v>0</v>
      </c>
      <c r="AM10">
        <v>0</v>
      </c>
      <c r="AN10"/>
      <c r="AO10"/>
      <c r="AP10" s="21"/>
    </row>
    <row r="11" spans="2:42" ht="15" customHeight="1" x14ac:dyDescent="0.2">
      <c r="B11" s="185">
        <v>10030</v>
      </c>
      <c r="C11" s="184"/>
      <c r="E11" s="173">
        <v>10555</v>
      </c>
      <c r="F11" s="177">
        <f>_xlfn.XLOOKUP(E11,Order!$D:$D,Order!G:G,0)</f>
        <v>0</v>
      </c>
      <c r="H11" s="174">
        <v>10555</v>
      </c>
      <c r="I11" s="178">
        <f>_xlfn.XLOOKUP(H11,Order!$D:$D,Order!$I:$I,0)</f>
        <v>0</v>
      </c>
      <c r="K11" s="173">
        <v>10555</v>
      </c>
      <c r="L11" s="177">
        <f>_xlfn.XLOOKUP(K11,Order!$D:$D,Order!$K:$K,0)</f>
        <v>0</v>
      </c>
      <c r="N11" s="174">
        <v>10555</v>
      </c>
      <c r="O11" s="178">
        <f>_xlfn.XLOOKUP(N11,Order!$D:$D,Order!M:M,0)</f>
        <v>0</v>
      </c>
      <c r="T11" s="19" t="s">
        <v>9</v>
      </c>
      <c r="U11" s="23"/>
      <c r="V11" s="123">
        <v>10554</v>
      </c>
      <c r="W11" s="37" t="s">
        <v>8</v>
      </c>
      <c r="X11" s="38"/>
      <c r="Y11" s="105">
        <f>_xlfn.XLOOKUP(V11,Order!D:D,Order!G:G,0)</f>
        <v>0</v>
      </c>
      <c r="Z11" s="94">
        <f>Y11*$X$9</f>
        <v>0</v>
      </c>
      <c r="AA11" s="105">
        <f>_xlfn.XLOOKUP(V11,Order!D:D,Order!I:I,0)</f>
        <v>0</v>
      </c>
      <c r="AB11" s="94">
        <f>AA11*$X$9</f>
        <v>0</v>
      </c>
      <c r="AC11" s="105">
        <f>_xlfn.XLOOKUP(V11,Order!D:D,Order!K:K,0)</f>
        <v>0</v>
      </c>
      <c r="AD11" s="94">
        <f>AC11*$X$9</f>
        <v>0</v>
      </c>
      <c r="AE11" s="105">
        <f>_xlfn.XLOOKUP(V11,Order!D:D,Order!M:M,0)</f>
        <v>0</v>
      </c>
      <c r="AF11" s="94">
        <f>AE11*$X$9</f>
        <v>0</v>
      </c>
      <c r="AG11" s="169">
        <f t="shared" si="0"/>
        <v>0</v>
      </c>
      <c r="AH11" s="169">
        <f t="shared" si="1"/>
        <v>0</v>
      </c>
      <c r="AK11" t="s">
        <v>19</v>
      </c>
      <c r="AL11">
        <v>0</v>
      </c>
      <c r="AM11">
        <v>0</v>
      </c>
      <c r="AN11"/>
      <c r="AO11"/>
    </row>
    <row r="12" spans="2:42" ht="15" customHeight="1" x14ac:dyDescent="0.2">
      <c r="B12" s="185" t="s">
        <v>47</v>
      </c>
      <c r="C12" s="184"/>
      <c r="E12" s="173">
        <v>10556</v>
      </c>
      <c r="F12" s="177">
        <f>_xlfn.XLOOKUP(E12,Order!$D:$D,Order!G:G,0)</f>
        <v>0</v>
      </c>
      <c r="H12" s="174">
        <v>10556</v>
      </c>
      <c r="I12" s="178">
        <f>_xlfn.XLOOKUP(H12,Order!$D:$D,Order!$I:$I,0)</f>
        <v>0</v>
      </c>
      <c r="K12" s="173">
        <v>10556</v>
      </c>
      <c r="L12" s="177">
        <f>_xlfn.XLOOKUP(K12,Order!$D:$D,Order!$K:$K,0)</f>
        <v>0</v>
      </c>
      <c r="N12" s="174">
        <v>10556</v>
      </c>
      <c r="O12" s="178">
        <f>_xlfn.XLOOKUP(N12,Order!$D:$D,Order!M:M,0)</f>
        <v>0</v>
      </c>
      <c r="T12" s="17" t="s">
        <v>13</v>
      </c>
      <c r="U12" s="16"/>
      <c r="V12" s="25">
        <v>10555</v>
      </c>
      <c r="W12" s="24" t="s">
        <v>7</v>
      </c>
      <c r="X12" s="40">
        <v>86.4</v>
      </c>
      <c r="Y12" s="103">
        <f>_xlfn.XLOOKUP(V12,Order!D:D,Order!G:G,0)</f>
        <v>0</v>
      </c>
      <c r="Z12" s="92">
        <f>Y12*$X$12</f>
        <v>0</v>
      </c>
      <c r="AA12" s="103">
        <f>_xlfn.XLOOKUP(V12,Order!D:D,Order!I:I,0)</f>
        <v>0</v>
      </c>
      <c r="AB12" s="92">
        <f>AA12*$X$12</f>
        <v>0</v>
      </c>
      <c r="AC12" s="103">
        <f>_xlfn.XLOOKUP(V12,Order!D:D,Order!K:K,0)</f>
        <v>0</v>
      </c>
      <c r="AD12" s="92">
        <f>AC12*$X$12</f>
        <v>0</v>
      </c>
      <c r="AE12" s="103">
        <f>_xlfn.XLOOKUP(V12,Order!D:D,Order!M:M,0)</f>
        <v>0</v>
      </c>
      <c r="AF12" s="92">
        <f>AE12*$X$12</f>
        <v>0</v>
      </c>
      <c r="AG12" s="169">
        <f t="shared" si="0"/>
        <v>0</v>
      </c>
      <c r="AH12" s="169">
        <f t="shared" si="1"/>
        <v>0</v>
      </c>
      <c r="AK12" t="s">
        <v>6</v>
      </c>
      <c r="AL12">
        <v>0</v>
      </c>
      <c r="AM12">
        <v>0</v>
      </c>
      <c r="AN12"/>
      <c r="AO12"/>
    </row>
    <row r="13" spans="2:42" ht="15" customHeight="1" x14ac:dyDescent="0.2">
      <c r="B13" s="185" t="s">
        <v>49</v>
      </c>
      <c r="C13" s="184"/>
      <c r="E13" s="173">
        <v>10559</v>
      </c>
      <c r="F13" s="177">
        <f>_xlfn.XLOOKUP(E13,Order!$D:$D,Order!G:G,0)</f>
        <v>0</v>
      </c>
      <c r="H13" s="174">
        <v>10559</v>
      </c>
      <c r="I13" s="178">
        <f>_xlfn.XLOOKUP(H13,Order!$D:$D,Order!$I:$I,0)</f>
        <v>0</v>
      </c>
      <c r="K13" s="173">
        <v>10559</v>
      </c>
      <c r="L13" s="177">
        <f>_xlfn.XLOOKUP(K13,Order!$D:$D,Order!$K:$K,0)</f>
        <v>0</v>
      </c>
      <c r="N13" s="174">
        <v>10559</v>
      </c>
      <c r="O13" s="178">
        <f>_xlfn.XLOOKUP(N13,Order!$D:$D,Order!M:M,0)</f>
        <v>0</v>
      </c>
      <c r="T13" s="17" t="s">
        <v>13</v>
      </c>
      <c r="U13" s="23"/>
      <c r="V13" s="29">
        <v>10556</v>
      </c>
      <c r="W13" s="30" t="s">
        <v>12</v>
      </c>
      <c r="X13" s="38"/>
      <c r="Y13" s="105">
        <f>_xlfn.XLOOKUP(V13,Order!D:D,Order!G:G,0)</f>
        <v>0</v>
      </c>
      <c r="Z13" s="94">
        <f>Y13*$X$12</f>
        <v>0</v>
      </c>
      <c r="AA13" s="105">
        <f>_xlfn.XLOOKUP(V13,Order!D:D,Order!I:I,0)</f>
        <v>0</v>
      </c>
      <c r="AB13" s="94">
        <f>AA13*$X$12</f>
        <v>0</v>
      </c>
      <c r="AC13" s="105">
        <f>_xlfn.XLOOKUP(V13,Order!D:D,Order!K:K,0)</f>
        <v>0</v>
      </c>
      <c r="AD13" s="94">
        <f>AC13*$X$12</f>
        <v>0</v>
      </c>
      <c r="AE13" s="105">
        <f>_xlfn.XLOOKUP(V13,Order!D:D,Order!M:M,0)</f>
        <v>0</v>
      </c>
      <c r="AF13" s="94">
        <f>AE13*$X$12</f>
        <v>0</v>
      </c>
      <c r="AG13" s="169">
        <f t="shared" si="0"/>
        <v>0</v>
      </c>
      <c r="AH13" s="169">
        <f t="shared" si="1"/>
        <v>0</v>
      </c>
      <c r="AK13" t="s">
        <v>185</v>
      </c>
      <c r="AL13">
        <v>0</v>
      </c>
      <c r="AM13">
        <v>0</v>
      </c>
      <c r="AN13"/>
      <c r="AO13"/>
    </row>
    <row r="14" spans="2:42" ht="15" customHeight="1" x14ac:dyDescent="0.2">
      <c r="B14" s="185" t="s">
        <v>50</v>
      </c>
      <c r="C14" s="184"/>
      <c r="E14" s="173">
        <v>10560</v>
      </c>
      <c r="F14" s="177">
        <f>_xlfn.XLOOKUP(E14,Order!$D:$D,Order!G:G,0)</f>
        <v>0</v>
      </c>
      <c r="H14" s="174">
        <v>10560</v>
      </c>
      <c r="I14" s="178">
        <f>_xlfn.XLOOKUP(H14,Order!$D:$D,Order!$I:$I,0)</f>
        <v>0</v>
      </c>
      <c r="K14" s="173">
        <v>10560</v>
      </c>
      <c r="L14" s="177">
        <f>_xlfn.XLOOKUP(K14,Order!$D:$D,Order!$K:$K,0)</f>
        <v>0</v>
      </c>
      <c r="N14" s="174">
        <v>10560</v>
      </c>
      <c r="O14" s="178">
        <f>_xlfn.XLOOKUP(N14,Order!$D:$D,Order!M:M,0)</f>
        <v>0</v>
      </c>
      <c r="T14" s="17" t="s">
        <v>14</v>
      </c>
      <c r="U14" s="16"/>
      <c r="V14" s="25">
        <v>10559</v>
      </c>
      <c r="W14" s="24" t="s">
        <v>7</v>
      </c>
      <c r="X14" s="39">
        <v>97.2</v>
      </c>
      <c r="Y14" s="103">
        <f>_xlfn.XLOOKUP(V14,Order!D:D,Order!G:G,0)</f>
        <v>0</v>
      </c>
      <c r="Z14" s="92">
        <f>Y14*$X$14</f>
        <v>0</v>
      </c>
      <c r="AA14" s="103">
        <f>_xlfn.XLOOKUP(V14,Order!D:D,Order!I:I,0)</f>
        <v>0</v>
      </c>
      <c r="AB14" s="92">
        <f>AA14*$X$14</f>
        <v>0</v>
      </c>
      <c r="AC14" s="103">
        <f>_xlfn.XLOOKUP(V14,Order!D:D,Order!K:K,0)</f>
        <v>0</v>
      </c>
      <c r="AD14" s="92">
        <f>AC14*$X$14</f>
        <v>0</v>
      </c>
      <c r="AE14" s="103">
        <f>_xlfn.XLOOKUP(V14,Order!D:D,Order!M:M,0)</f>
        <v>0</v>
      </c>
      <c r="AF14" s="92">
        <f>AE14*$X$14</f>
        <v>0</v>
      </c>
      <c r="AG14" s="169">
        <f t="shared" si="0"/>
        <v>0</v>
      </c>
      <c r="AH14" s="169">
        <f t="shared" si="1"/>
        <v>0</v>
      </c>
      <c r="AK14"/>
      <c r="AL14"/>
      <c r="AM14"/>
      <c r="AN14"/>
      <c r="AO14"/>
    </row>
    <row r="15" spans="2:42" ht="15" customHeight="1" x14ac:dyDescent="0.2">
      <c r="B15" s="185" t="s">
        <v>101</v>
      </c>
      <c r="C15" s="184"/>
      <c r="E15" s="173">
        <v>10562</v>
      </c>
      <c r="F15" s="177">
        <f>_xlfn.XLOOKUP(E15,Order!$D:$D,Order!G:G,0)</f>
        <v>0</v>
      </c>
      <c r="H15" s="174">
        <v>10562</v>
      </c>
      <c r="I15" s="178">
        <f>_xlfn.XLOOKUP(H15,Order!$D:$D,Order!$I:$I,0)</f>
        <v>0</v>
      </c>
      <c r="K15" s="173">
        <v>10562</v>
      </c>
      <c r="L15" s="177">
        <f>_xlfn.XLOOKUP(K15,Order!$D:$D,Order!$K:$K,0)</f>
        <v>0</v>
      </c>
      <c r="N15" s="174">
        <v>10562</v>
      </c>
      <c r="O15" s="178">
        <f>_xlfn.XLOOKUP(N15,Order!$D:$D,Order!M:M,0)</f>
        <v>0</v>
      </c>
      <c r="T15" s="17" t="s">
        <v>14</v>
      </c>
      <c r="U15" s="16"/>
      <c r="V15" s="29">
        <v>10560</v>
      </c>
      <c r="W15" s="30" t="s">
        <v>12</v>
      </c>
      <c r="X15" s="40"/>
      <c r="Y15" s="104">
        <f>_xlfn.XLOOKUP(V15,Order!D:D,Order!G:G,0)</f>
        <v>0</v>
      </c>
      <c r="Z15" s="93">
        <f>Y15*$X$14</f>
        <v>0</v>
      </c>
      <c r="AA15" s="104">
        <f>_xlfn.XLOOKUP(V15,Order!D:D,Order!I:I,0)</f>
        <v>0</v>
      </c>
      <c r="AB15" s="93">
        <f>AA15*$X$14</f>
        <v>0</v>
      </c>
      <c r="AC15" s="104">
        <f>_xlfn.XLOOKUP(V15,Order!D:D,Order!K:K,0)</f>
        <v>0</v>
      </c>
      <c r="AD15" s="93">
        <f>AC15*$X$14</f>
        <v>0</v>
      </c>
      <c r="AE15" s="104">
        <f>_xlfn.XLOOKUP(V15,Order!D:D,Order!M:M,0)</f>
        <v>0</v>
      </c>
      <c r="AF15" s="93">
        <f>AE15*$X$14</f>
        <v>0</v>
      </c>
      <c r="AG15" s="169">
        <f t="shared" si="0"/>
        <v>0</v>
      </c>
      <c r="AH15" s="169">
        <f t="shared" si="1"/>
        <v>0</v>
      </c>
      <c r="AI15"/>
      <c r="AJ15"/>
      <c r="AK15"/>
      <c r="AL15"/>
    </row>
    <row r="16" spans="2:42" ht="15" customHeight="1" x14ac:dyDescent="0.2">
      <c r="B16" s="185">
        <v>11008</v>
      </c>
      <c r="C16" s="184"/>
      <c r="E16" s="173" t="s">
        <v>16</v>
      </c>
      <c r="F16" s="177">
        <f>_xlfn.XLOOKUP(E16,Order!$D:$D,Order!G:G,0)</f>
        <v>0</v>
      </c>
      <c r="H16" s="174" t="s">
        <v>16</v>
      </c>
      <c r="I16" s="178">
        <f>_xlfn.XLOOKUP(H16,Order!$D:$D,Order!$I:$I,0)</f>
        <v>0</v>
      </c>
      <c r="K16" s="173" t="s">
        <v>16</v>
      </c>
      <c r="L16" s="177">
        <f>_xlfn.XLOOKUP(K16,Order!$D:$D,Order!$K:$K,0)</f>
        <v>0</v>
      </c>
      <c r="N16" s="174" t="s">
        <v>16</v>
      </c>
      <c r="O16" s="178">
        <f>_xlfn.XLOOKUP(N16,Order!$D:$D,Order!M:M,0)</f>
        <v>0</v>
      </c>
      <c r="T16" s="17" t="s">
        <v>14</v>
      </c>
      <c r="U16" s="16"/>
      <c r="V16" s="123">
        <v>10562</v>
      </c>
      <c r="W16" s="37" t="s">
        <v>8</v>
      </c>
      <c r="X16" s="40"/>
      <c r="Y16" s="105">
        <f>_xlfn.XLOOKUP(V16,Order!D:D,Order!G:G,0)</f>
        <v>0</v>
      </c>
      <c r="Z16" s="94">
        <f>Y16*$X$14</f>
        <v>0</v>
      </c>
      <c r="AA16" s="105">
        <f>_xlfn.XLOOKUP(V16,Order!D:D,Order!I:I,0)</f>
        <v>0</v>
      </c>
      <c r="AB16" s="94">
        <f>AA16*$X$14</f>
        <v>0</v>
      </c>
      <c r="AC16" s="105">
        <f>_xlfn.XLOOKUP(V16,Order!D:D,Order!K:K,0)</f>
        <v>0</v>
      </c>
      <c r="AD16" s="94">
        <f>AC16*$X$14</f>
        <v>0</v>
      </c>
      <c r="AE16" s="105">
        <f>_xlfn.XLOOKUP(V16,Order!D:D,Order!M:M,0)</f>
        <v>0</v>
      </c>
      <c r="AF16" s="94">
        <f>AE16*$X$14</f>
        <v>0</v>
      </c>
      <c r="AG16" s="169">
        <f t="shared" si="0"/>
        <v>0</v>
      </c>
      <c r="AH16" s="169">
        <f t="shared" si="1"/>
        <v>0</v>
      </c>
      <c r="AI16"/>
      <c r="AJ16"/>
      <c r="AK16" s="167" t="s">
        <v>184</v>
      </c>
      <c r="AL16" t="s">
        <v>189</v>
      </c>
      <c r="AM16" t="s">
        <v>190</v>
      </c>
      <c r="AN16" s="172">
        <f>+COUNTIF(AL17:AL23,"&gt;0")</f>
        <v>0</v>
      </c>
    </row>
    <row r="17" spans="2:40" ht="15" customHeight="1" x14ac:dyDescent="0.2">
      <c r="B17" s="26"/>
      <c r="E17" s="173" t="s">
        <v>17</v>
      </c>
      <c r="F17" s="177">
        <f>_xlfn.XLOOKUP(E17,Order!$D:$D,Order!G:G,0)</f>
        <v>0</v>
      </c>
      <c r="H17" s="174" t="s">
        <v>17</v>
      </c>
      <c r="I17" s="178">
        <f>_xlfn.XLOOKUP(H17,Order!$D:$D,Order!$I:$I,0)</f>
        <v>0</v>
      </c>
      <c r="K17" s="173" t="s">
        <v>17</v>
      </c>
      <c r="L17" s="177">
        <f>_xlfn.XLOOKUP(K17,Order!$D:$D,Order!$K:$K,0)</f>
        <v>0</v>
      </c>
      <c r="N17" s="174" t="s">
        <v>17</v>
      </c>
      <c r="O17" s="178">
        <f>_xlfn.XLOOKUP(N17,Order!$D:$D,Order!M:M,0)</f>
        <v>0</v>
      </c>
      <c r="T17" s="19" t="s">
        <v>15</v>
      </c>
      <c r="U17" s="20"/>
      <c r="V17" s="25" t="s">
        <v>16</v>
      </c>
      <c r="W17" s="24" t="s">
        <v>7</v>
      </c>
      <c r="X17" s="39">
        <v>70.2</v>
      </c>
      <c r="Y17" s="103">
        <f>_xlfn.XLOOKUP(V17,Order!D:D,Order!G:G,0)</f>
        <v>0</v>
      </c>
      <c r="Z17" s="92">
        <f>Y17*$X$17</f>
        <v>0</v>
      </c>
      <c r="AA17" s="103">
        <f>_xlfn.XLOOKUP(V17,Order!D:D,Order!I:I,0)</f>
        <v>0</v>
      </c>
      <c r="AB17" s="92">
        <f>AA17*$X$17</f>
        <v>0</v>
      </c>
      <c r="AC17" s="103">
        <f>_xlfn.XLOOKUP(V17,Order!D:D,Order!K:K,0)</f>
        <v>0</v>
      </c>
      <c r="AD17" s="92">
        <f>AC17*$X$17</f>
        <v>0</v>
      </c>
      <c r="AE17" s="103">
        <f>_xlfn.XLOOKUP(V17,Order!D:D,Order!M:M,0)</f>
        <v>0</v>
      </c>
      <c r="AF17" s="92">
        <f>AE17*$X$17</f>
        <v>0</v>
      </c>
      <c r="AG17" s="169">
        <f t="shared" si="0"/>
        <v>0</v>
      </c>
      <c r="AH17" s="169">
        <f t="shared" si="1"/>
        <v>0</v>
      </c>
      <c r="AI17"/>
      <c r="AJ17"/>
      <c r="AK17" s="168" t="s">
        <v>39</v>
      </c>
      <c r="AL17">
        <v>0</v>
      </c>
      <c r="AM17">
        <v>0</v>
      </c>
    </row>
    <row r="18" spans="2:40" ht="15" customHeight="1" x14ac:dyDescent="0.2">
      <c r="B18" s="26"/>
      <c r="E18" s="173" t="s">
        <v>20</v>
      </c>
      <c r="F18" s="177">
        <f>_xlfn.XLOOKUP(E18,Order!$D:$D,Order!G:G,0)</f>
        <v>0</v>
      </c>
      <c r="H18" s="174" t="s">
        <v>20</v>
      </c>
      <c r="I18" s="178">
        <f>_xlfn.XLOOKUP(H18,Order!$D:$D,Order!$I:$I,0)</f>
        <v>0</v>
      </c>
      <c r="K18" s="173" t="s">
        <v>20</v>
      </c>
      <c r="L18" s="177">
        <f>_xlfn.XLOOKUP(K18,Order!$D:$D,Order!$K:$K,0)</f>
        <v>0</v>
      </c>
      <c r="N18" s="174" t="s">
        <v>20</v>
      </c>
      <c r="O18" s="178">
        <f>_xlfn.XLOOKUP(N18,Order!$D:$D,Order!M:M,0)</f>
        <v>0</v>
      </c>
      <c r="T18" s="19" t="s">
        <v>15</v>
      </c>
      <c r="U18" s="23"/>
      <c r="V18" s="50" t="s">
        <v>17</v>
      </c>
      <c r="W18" s="42" t="s">
        <v>18</v>
      </c>
      <c r="X18" s="38"/>
      <c r="Y18" s="105">
        <f>_xlfn.XLOOKUP(V18,Order!D:D,Order!G:G,0)</f>
        <v>0</v>
      </c>
      <c r="Z18" s="94">
        <f>Y18*$X$17</f>
        <v>0</v>
      </c>
      <c r="AA18" s="105">
        <f>_xlfn.XLOOKUP(V18,Order!D:D,Order!I:I,0)</f>
        <v>0</v>
      </c>
      <c r="AB18" s="94">
        <f>AA18*$X$17</f>
        <v>0</v>
      </c>
      <c r="AC18" s="105">
        <f>_xlfn.XLOOKUP(V18,Order!D:D,Order!K:K,0)</f>
        <v>0</v>
      </c>
      <c r="AD18" s="94">
        <f>AC18*$X$17</f>
        <v>0</v>
      </c>
      <c r="AE18" s="105">
        <f>_xlfn.XLOOKUP(V18,Order!D:D,Order!M:M,0)</f>
        <v>0</v>
      </c>
      <c r="AF18" s="94">
        <f>AE18*$X$17</f>
        <v>0</v>
      </c>
      <c r="AG18" s="169">
        <f t="shared" si="0"/>
        <v>0</v>
      </c>
      <c r="AH18" s="169">
        <f t="shared" si="1"/>
        <v>0</v>
      </c>
      <c r="AI18"/>
      <c r="AJ18"/>
      <c r="AK18" s="168" t="s">
        <v>37</v>
      </c>
      <c r="AL18">
        <v>0</v>
      </c>
      <c r="AM18">
        <v>0</v>
      </c>
    </row>
    <row r="19" spans="2:40" s="26" customFormat="1" ht="15" customHeight="1" x14ac:dyDescent="0.2">
      <c r="C19" s="7"/>
      <c r="D19" s="7"/>
      <c r="E19" s="173">
        <v>15014</v>
      </c>
      <c r="F19" s="177">
        <f>_xlfn.XLOOKUP(E19,Order!$D:$D,Order!G:G,0)</f>
        <v>0</v>
      </c>
      <c r="G19" s="7"/>
      <c r="H19" s="174">
        <v>15014</v>
      </c>
      <c r="I19" s="178">
        <f>_xlfn.XLOOKUP(H19,Order!$D:$D,Order!$I:$I,0)</f>
        <v>0</v>
      </c>
      <c r="J19" s="7"/>
      <c r="K19" s="173">
        <v>15014</v>
      </c>
      <c r="L19" s="177">
        <f>_xlfn.XLOOKUP(K19,Order!$D:$D,Order!$K:$K,0)</f>
        <v>0</v>
      </c>
      <c r="M19" s="7"/>
      <c r="N19" s="174">
        <v>15014</v>
      </c>
      <c r="O19" s="178">
        <f>_xlfn.XLOOKUP(N19,Order!$D:$D,Order!M:M,0)</f>
        <v>0</v>
      </c>
      <c r="P19" s="7"/>
      <c r="T19" s="19" t="s">
        <v>19</v>
      </c>
      <c r="U19" s="20"/>
      <c r="V19" s="25" t="s">
        <v>20</v>
      </c>
      <c r="W19" s="24" t="s">
        <v>7</v>
      </c>
      <c r="X19" s="39">
        <v>162</v>
      </c>
      <c r="Y19" s="103">
        <f>_xlfn.XLOOKUP(V19,Order!D:D,Order!G:G,0)</f>
        <v>0</v>
      </c>
      <c r="Z19" s="92">
        <f>Y19*$X$19</f>
        <v>0</v>
      </c>
      <c r="AA19" s="103">
        <f>_xlfn.XLOOKUP(V19,Order!D:D,Order!I:I,0)</f>
        <v>0</v>
      </c>
      <c r="AB19" s="92">
        <f>AA19*$X$19</f>
        <v>0</v>
      </c>
      <c r="AC19" s="103">
        <f>_xlfn.XLOOKUP(V19,Order!D:D,Order!K:K,0)</f>
        <v>0</v>
      </c>
      <c r="AD19" s="92">
        <f>AC19*$X$19</f>
        <v>0</v>
      </c>
      <c r="AE19" s="103">
        <f>_xlfn.XLOOKUP(V19,Order!D:D,Order!M:M,0)</f>
        <v>0</v>
      </c>
      <c r="AF19" s="92">
        <f>AE19*$X$19</f>
        <v>0</v>
      </c>
      <c r="AG19" s="169">
        <f t="shared" si="0"/>
        <v>0</v>
      </c>
      <c r="AH19" s="169">
        <f t="shared" si="1"/>
        <v>0</v>
      </c>
      <c r="AI19"/>
      <c r="AJ19"/>
      <c r="AK19" s="168" t="s">
        <v>22</v>
      </c>
      <c r="AL19">
        <v>0</v>
      </c>
      <c r="AM19">
        <v>0</v>
      </c>
    </row>
    <row r="20" spans="2:40" s="26" customFormat="1" ht="15" customHeight="1" thickBot="1" x14ac:dyDescent="0.25">
      <c r="E20" s="173" t="s">
        <v>23</v>
      </c>
      <c r="F20" s="177">
        <f>_xlfn.XLOOKUP(E20,Order!$D:$D,Order!G:G,0)</f>
        <v>0</v>
      </c>
      <c r="H20" s="174" t="s">
        <v>23</v>
      </c>
      <c r="I20" s="178">
        <f>_xlfn.XLOOKUP(H20,Order!$D:$D,Order!$I:$I,0)</f>
        <v>0</v>
      </c>
      <c r="K20" s="173" t="s">
        <v>23</v>
      </c>
      <c r="L20" s="177">
        <f>_xlfn.XLOOKUP(K20,Order!$D:$D,Order!$K:$K,0)</f>
        <v>0</v>
      </c>
      <c r="N20" s="174" t="s">
        <v>23</v>
      </c>
      <c r="O20" s="178">
        <f>_xlfn.XLOOKUP(N20,Order!$D:$D,Order!M:M,0)</f>
        <v>0</v>
      </c>
      <c r="T20" s="19" t="s">
        <v>19</v>
      </c>
      <c r="U20" s="16"/>
      <c r="V20" s="28">
        <v>15014</v>
      </c>
      <c r="W20" s="6" t="s">
        <v>8</v>
      </c>
      <c r="X20" s="82"/>
      <c r="Y20" s="105">
        <f>_xlfn.XLOOKUP(V20,Order!D:D,Order!G:G,0)</f>
        <v>0</v>
      </c>
      <c r="Z20" s="94">
        <f>Y20*$X$19</f>
        <v>0</v>
      </c>
      <c r="AA20" s="105">
        <f>_xlfn.XLOOKUP(V20,Order!D:D,Order!I:I,0)</f>
        <v>0</v>
      </c>
      <c r="AB20" s="94">
        <f>AA20*$X$19</f>
        <v>0</v>
      </c>
      <c r="AC20" s="105">
        <f>_xlfn.XLOOKUP(V20,Order!D:D,Order!K:K,0)</f>
        <v>0</v>
      </c>
      <c r="AD20" s="94">
        <f>AC20*$X$19</f>
        <v>0</v>
      </c>
      <c r="AE20" s="105">
        <f>_xlfn.XLOOKUP(V20,Order!D:D,Order!M:M,0)</f>
        <v>0</v>
      </c>
      <c r="AF20" s="94">
        <f>AE20*$X$19</f>
        <v>0</v>
      </c>
      <c r="AG20" s="169">
        <f t="shared" si="0"/>
        <v>0</v>
      </c>
      <c r="AH20" s="169">
        <f t="shared" si="1"/>
        <v>0</v>
      </c>
      <c r="AI20"/>
      <c r="AJ20"/>
      <c r="AK20" s="168" t="s">
        <v>31</v>
      </c>
      <c r="AL20">
        <v>0</v>
      </c>
      <c r="AM20">
        <v>0</v>
      </c>
    </row>
    <row r="21" spans="2:40" s="26" customFormat="1" ht="15" customHeight="1" thickBot="1" x14ac:dyDescent="0.25">
      <c r="E21" s="173">
        <v>10028</v>
      </c>
      <c r="F21" s="177">
        <f>_xlfn.XLOOKUP(E21,Order!$D:$D,Order!G:G,0)</f>
        <v>0</v>
      </c>
      <c r="H21" s="174">
        <v>10028</v>
      </c>
      <c r="I21" s="178">
        <f>_xlfn.XLOOKUP(H21,Order!$D:$D,Order!$I:$I,0)</f>
        <v>0</v>
      </c>
      <c r="K21" s="173">
        <v>10028</v>
      </c>
      <c r="L21" s="177">
        <f>_xlfn.XLOOKUP(K21,Order!$D:$D,Order!$K:$K,0)</f>
        <v>0</v>
      </c>
      <c r="N21" s="174">
        <v>10028</v>
      </c>
      <c r="O21" s="178">
        <f>_xlfn.XLOOKUP(N21,Order!$D:$D,Order!M:M,0)</f>
        <v>0</v>
      </c>
      <c r="T21" s="12" t="s">
        <v>0</v>
      </c>
      <c r="U21" s="13" t="s">
        <v>5</v>
      </c>
      <c r="V21" s="14" t="s">
        <v>1</v>
      </c>
      <c r="W21" s="15" t="s">
        <v>2</v>
      </c>
      <c r="X21" s="81" t="s">
        <v>3</v>
      </c>
      <c r="Y21" s="109" t="s">
        <v>158</v>
      </c>
      <c r="Z21" s="85" t="s">
        <v>161</v>
      </c>
      <c r="AA21" s="109" t="s">
        <v>158</v>
      </c>
      <c r="AB21" s="85" t="s">
        <v>161</v>
      </c>
      <c r="AC21" s="109" t="s">
        <v>158</v>
      </c>
      <c r="AD21" s="85" t="s">
        <v>161</v>
      </c>
      <c r="AE21" s="109" t="s">
        <v>158</v>
      </c>
      <c r="AF21" s="85" t="s">
        <v>161</v>
      </c>
      <c r="AG21" s="170" t="s">
        <v>187</v>
      </c>
      <c r="AH21" s="171" t="s">
        <v>188</v>
      </c>
      <c r="AI21"/>
      <c r="AJ21"/>
      <c r="AK21" s="168" t="s">
        <v>32</v>
      </c>
      <c r="AL21">
        <v>0</v>
      </c>
      <c r="AM21">
        <v>0</v>
      </c>
    </row>
    <row r="22" spans="2:40" s="26" customFormat="1" ht="15" customHeight="1" x14ac:dyDescent="0.2">
      <c r="E22" s="173" t="s">
        <v>25</v>
      </c>
      <c r="F22" s="177">
        <f>_xlfn.XLOOKUP(E22,Order!$D:$D,Order!G:G,0)</f>
        <v>0</v>
      </c>
      <c r="H22" s="174" t="s">
        <v>25</v>
      </c>
      <c r="I22" s="178">
        <f>_xlfn.XLOOKUP(H22,Order!$D:$D,Order!$I:$I,0)</f>
        <v>0</v>
      </c>
      <c r="K22" s="173" t="s">
        <v>25</v>
      </c>
      <c r="L22" s="177">
        <f>_xlfn.XLOOKUP(K22,Order!$D:$D,Order!$K:$K,0)</f>
        <v>0</v>
      </c>
      <c r="N22" s="174" t="s">
        <v>25</v>
      </c>
      <c r="O22" s="178">
        <f>_xlfn.XLOOKUP(N22,Order!$D:$D,Order!M:M,0)</f>
        <v>0</v>
      </c>
      <c r="T22" s="19" t="s">
        <v>22</v>
      </c>
      <c r="U22" s="20"/>
      <c r="V22" s="25" t="s">
        <v>23</v>
      </c>
      <c r="W22" s="24" t="s">
        <v>7</v>
      </c>
      <c r="X22" s="39">
        <v>59.4</v>
      </c>
      <c r="Y22" s="118">
        <f>_xlfn.XLOOKUP(V22,Order!D:D,Order!G:G,0)</f>
        <v>0</v>
      </c>
      <c r="Z22" s="119">
        <f>Y22*$X$22</f>
        <v>0</v>
      </c>
      <c r="AA22" s="118">
        <f>_xlfn.XLOOKUP(V22,Order!D:D,Order!I:I,0)</f>
        <v>0</v>
      </c>
      <c r="AB22" s="119">
        <f>AA22*$X$22</f>
        <v>0</v>
      </c>
      <c r="AC22" s="118">
        <f>_xlfn.XLOOKUP(V22,Order!D:D,Order!K:K,0)</f>
        <v>0</v>
      </c>
      <c r="AD22" s="119">
        <f>AC22*$X$22</f>
        <v>0</v>
      </c>
      <c r="AE22" s="118">
        <f>_xlfn.XLOOKUP(V22,Order!D:D,Order!M:M,0)</f>
        <v>0</v>
      </c>
      <c r="AF22" s="119">
        <f>AE22*$X$22</f>
        <v>0</v>
      </c>
      <c r="AG22" s="169">
        <f t="shared" ref="AG22:AG58" si="2">SUM(Y22,AA22,AC22,AE22)</f>
        <v>0</v>
      </c>
      <c r="AH22" s="169">
        <f t="shared" ref="AH22:AH58" si="3">SUM(Z22,AB22,AD22,AF22)</f>
        <v>0</v>
      </c>
      <c r="AI22"/>
      <c r="AJ22"/>
      <c r="AK22" s="168" t="s">
        <v>38</v>
      </c>
      <c r="AL22">
        <v>0</v>
      </c>
      <c r="AM22">
        <v>0</v>
      </c>
    </row>
    <row r="23" spans="2:40" s="26" customFormat="1" ht="15" customHeight="1" x14ac:dyDescent="0.2">
      <c r="E23" s="173">
        <v>10030</v>
      </c>
      <c r="F23" s="177">
        <f>_xlfn.XLOOKUP(E23,Order!$D:$D,Order!G:G,0)</f>
        <v>0</v>
      </c>
      <c r="H23" s="174">
        <v>10030</v>
      </c>
      <c r="I23" s="178">
        <f>_xlfn.XLOOKUP(H23,Order!$D:$D,Order!$I:$I,0)</f>
        <v>0</v>
      </c>
      <c r="K23" s="173">
        <v>10030</v>
      </c>
      <c r="L23" s="177">
        <f>_xlfn.XLOOKUP(K23,Order!$D:$D,Order!$K:$K,0)</f>
        <v>0</v>
      </c>
      <c r="N23" s="174">
        <v>10030</v>
      </c>
      <c r="O23" s="178">
        <f>_xlfn.XLOOKUP(N23,Order!$D:$D,Order!M:M,0)</f>
        <v>0</v>
      </c>
      <c r="T23" s="19" t="s">
        <v>22</v>
      </c>
      <c r="U23" s="16"/>
      <c r="V23" s="29">
        <v>10028</v>
      </c>
      <c r="W23" s="30" t="s">
        <v>24</v>
      </c>
      <c r="X23" s="40"/>
      <c r="Y23" s="104">
        <f>_xlfn.XLOOKUP(V23,Order!D:D,Order!G:G,0)</f>
        <v>0</v>
      </c>
      <c r="Z23" s="93">
        <f t="shared" ref="Z23:AB29" si="4">Y23*$X$22</f>
        <v>0</v>
      </c>
      <c r="AA23" s="104">
        <f>_xlfn.XLOOKUP(V23,Order!D:D,Order!I:I,0)</f>
        <v>0</v>
      </c>
      <c r="AB23" s="93">
        <f t="shared" si="4"/>
        <v>0</v>
      </c>
      <c r="AC23" s="104">
        <f>_xlfn.XLOOKUP(V23,Order!D:D,Order!K:K,0)</f>
        <v>0</v>
      </c>
      <c r="AD23" s="93">
        <f t="shared" ref="AD23:AD29" si="5">AC23*$X$22</f>
        <v>0</v>
      </c>
      <c r="AE23" s="104">
        <f>_xlfn.XLOOKUP(V23,Order!D:D,Order!M:M,0)</f>
        <v>0</v>
      </c>
      <c r="AF23" s="93">
        <f t="shared" ref="AF23:AF29" si="6">AE23*$X$22</f>
        <v>0</v>
      </c>
      <c r="AG23" s="169">
        <f t="shared" si="2"/>
        <v>0</v>
      </c>
      <c r="AH23" s="169">
        <f t="shared" si="3"/>
        <v>0</v>
      </c>
      <c r="AI23"/>
      <c r="AJ23"/>
      <c r="AK23" s="168" t="s">
        <v>35</v>
      </c>
      <c r="AL23">
        <v>0</v>
      </c>
      <c r="AM23">
        <v>0</v>
      </c>
    </row>
    <row r="24" spans="2:40" s="26" customFormat="1" ht="15" customHeight="1" x14ac:dyDescent="0.2">
      <c r="E24" s="173">
        <v>10305</v>
      </c>
      <c r="F24" s="177">
        <f>_xlfn.XLOOKUP(E24,Order!$D:$D,Order!G:G,0)</f>
        <v>0</v>
      </c>
      <c r="H24" s="174">
        <v>10305</v>
      </c>
      <c r="I24" s="178">
        <f>_xlfn.XLOOKUP(H24,Order!$D:$D,Order!$I:$I,0)</f>
        <v>0</v>
      </c>
      <c r="K24" s="173">
        <v>10305</v>
      </c>
      <c r="L24" s="177">
        <f>_xlfn.XLOOKUP(K24,Order!$D:$D,Order!$K:$K,0)</f>
        <v>0</v>
      </c>
      <c r="N24" s="174">
        <v>10305</v>
      </c>
      <c r="O24" s="178">
        <f>_xlfn.XLOOKUP(N24,Order!$D:$D,Order!M:M,0)</f>
        <v>0</v>
      </c>
      <c r="T24" s="19" t="s">
        <v>22</v>
      </c>
      <c r="U24" s="16"/>
      <c r="V24" s="29" t="s">
        <v>25</v>
      </c>
      <c r="W24" s="30" t="s">
        <v>18</v>
      </c>
      <c r="X24" s="40"/>
      <c r="Y24" s="104">
        <f>_xlfn.XLOOKUP(V24,Order!D:D,Order!G:G,0)</f>
        <v>0</v>
      </c>
      <c r="Z24" s="93">
        <f t="shared" si="4"/>
        <v>0</v>
      </c>
      <c r="AA24" s="104">
        <f>_xlfn.XLOOKUP(V24,Order!D:D,Order!I:I,0)</f>
        <v>0</v>
      </c>
      <c r="AB24" s="93">
        <f t="shared" si="4"/>
        <v>0</v>
      </c>
      <c r="AC24" s="104">
        <f>_xlfn.XLOOKUP(V24,Order!D:D,Order!K:K,0)</f>
        <v>0</v>
      </c>
      <c r="AD24" s="93">
        <f t="shared" si="5"/>
        <v>0</v>
      </c>
      <c r="AE24" s="104">
        <f>_xlfn.XLOOKUP(V24,Order!D:D,Order!M:M,0)</f>
        <v>0</v>
      </c>
      <c r="AF24" s="93">
        <f t="shared" si="6"/>
        <v>0</v>
      </c>
      <c r="AG24" s="169">
        <f t="shared" si="2"/>
        <v>0</v>
      </c>
      <c r="AH24" s="169">
        <f t="shared" si="3"/>
        <v>0</v>
      </c>
      <c r="AI24"/>
      <c r="AJ24"/>
      <c r="AK24" s="168" t="s">
        <v>185</v>
      </c>
      <c r="AL24">
        <v>0</v>
      </c>
      <c r="AM24">
        <v>0</v>
      </c>
    </row>
    <row r="25" spans="2:40" s="26" customFormat="1" ht="15" customHeight="1" x14ac:dyDescent="0.2">
      <c r="E25" s="173">
        <v>10313</v>
      </c>
      <c r="F25" s="177">
        <f>_xlfn.XLOOKUP(E25,Order!$D:$D,Order!G:G,0)</f>
        <v>0</v>
      </c>
      <c r="H25" s="174">
        <v>10313</v>
      </c>
      <c r="I25" s="178">
        <f>_xlfn.XLOOKUP(H25,Order!$D:$D,Order!$I:$I,0)</f>
        <v>0</v>
      </c>
      <c r="K25" s="173">
        <v>10313</v>
      </c>
      <c r="L25" s="177">
        <f>_xlfn.XLOOKUP(K25,Order!$D:$D,Order!$K:$K,0)</f>
        <v>0</v>
      </c>
      <c r="N25" s="174">
        <v>10313</v>
      </c>
      <c r="O25" s="178">
        <f>_xlfn.XLOOKUP(N25,Order!$D:$D,Order!M:M,0)</f>
        <v>0</v>
      </c>
      <c r="T25" s="19" t="s">
        <v>22</v>
      </c>
      <c r="U25" s="16"/>
      <c r="V25" s="29">
        <v>10030</v>
      </c>
      <c r="W25" s="30" t="s">
        <v>26</v>
      </c>
      <c r="X25" s="40"/>
      <c r="Y25" s="104">
        <f>_xlfn.XLOOKUP(V25,Order!D:D,Order!G:G,0)</f>
        <v>0</v>
      </c>
      <c r="Z25" s="93">
        <f t="shared" si="4"/>
        <v>0</v>
      </c>
      <c r="AA25" s="104">
        <f>_xlfn.XLOOKUP(V25,Order!D:D,Order!I:I,0)</f>
        <v>0</v>
      </c>
      <c r="AB25" s="93">
        <f t="shared" si="4"/>
        <v>0</v>
      </c>
      <c r="AC25" s="104">
        <f>_xlfn.XLOOKUP(V25,Order!D:D,Order!K:K,0)</f>
        <v>0</v>
      </c>
      <c r="AD25" s="93">
        <f t="shared" si="5"/>
        <v>0</v>
      </c>
      <c r="AE25" s="104">
        <f>_xlfn.XLOOKUP(V25,Order!D:D,Order!M:M,0)</f>
        <v>0</v>
      </c>
      <c r="AF25" s="93">
        <f t="shared" si="6"/>
        <v>0</v>
      </c>
      <c r="AG25" s="169">
        <f t="shared" si="2"/>
        <v>0</v>
      </c>
      <c r="AH25" s="169">
        <f t="shared" si="3"/>
        <v>0</v>
      </c>
      <c r="AI25"/>
      <c r="AJ25"/>
      <c r="AK25"/>
      <c r="AL25"/>
      <c r="AM25"/>
    </row>
    <row r="26" spans="2:40" s="26" customFormat="1" ht="15" customHeight="1" x14ac:dyDescent="0.2">
      <c r="E26" s="173">
        <v>10314</v>
      </c>
      <c r="F26" s="177">
        <f>_xlfn.XLOOKUP(E26,Order!$D:$D,Order!G:G,0)</f>
        <v>0</v>
      </c>
      <c r="H26" s="174">
        <v>10314</v>
      </c>
      <c r="I26" s="178">
        <f>_xlfn.XLOOKUP(H26,Order!$D:$D,Order!$I:$I,0)</f>
        <v>0</v>
      </c>
      <c r="K26" s="173">
        <v>10314</v>
      </c>
      <c r="L26" s="177">
        <f>_xlfn.XLOOKUP(K26,Order!$D:$D,Order!$K:$K,0)</f>
        <v>0</v>
      </c>
      <c r="N26" s="174">
        <v>10314</v>
      </c>
      <c r="O26" s="178">
        <f>_xlfn.XLOOKUP(N26,Order!$D:$D,Order!M:M,0)</f>
        <v>0</v>
      </c>
      <c r="T26" s="19" t="s">
        <v>22</v>
      </c>
      <c r="U26" s="16"/>
      <c r="V26" s="29">
        <v>10305</v>
      </c>
      <c r="W26" s="30" t="s">
        <v>27</v>
      </c>
      <c r="X26" s="40"/>
      <c r="Y26" s="104">
        <f>_xlfn.XLOOKUP(V26,Order!D:D,Order!G:G,0)</f>
        <v>0</v>
      </c>
      <c r="Z26" s="93">
        <f t="shared" si="4"/>
        <v>0</v>
      </c>
      <c r="AA26" s="104">
        <f>_xlfn.XLOOKUP(V26,Order!D:D,Order!I:I,0)</f>
        <v>0</v>
      </c>
      <c r="AB26" s="93">
        <f t="shared" si="4"/>
        <v>0</v>
      </c>
      <c r="AC26" s="104">
        <f>_xlfn.XLOOKUP(V26,Order!D:D,Order!K:K,0)</f>
        <v>0</v>
      </c>
      <c r="AD26" s="93">
        <f t="shared" si="5"/>
        <v>0</v>
      </c>
      <c r="AE26" s="104">
        <f>_xlfn.XLOOKUP(V26,Order!D:D,Order!M:M,0)</f>
        <v>0</v>
      </c>
      <c r="AF26" s="93">
        <f t="shared" si="6"/>
        <v>0</v>
      </c>
      <c r="AG26" s="169">
        <f t="shared" si="2"/>
        <v>0</v>
      </c>
      <c r="AH26" s="169">
        <f t="shared" si="3"/>
        <v>0</v>
      </c>
      <c r="AI26"/>
      <c r="AJ26"/>
      <c r="AK26" s="167" t="s">
        <v>184</v>
      </c>
      <c r="AL26" t="s">
        <v>189</v>
      </c>
      <c r="AM26" t="s">
        <v>190</v>
      </c>
      <c r="AN26" s="172">
        <f>+COUNTIF(AL27:AL31,"&gt;0")</f>
        <v>0</v>
      </c>
    </row>
    <row r="27" spans="2:40" s="26" customFormat="1" ht="15" customHeight="1" x14ac:dyDescent="0.2">
      <c r="B27" s="7"/>
      <c r="E27" s="173">
        <v>10315</v>
      </c>
      <c r="F27" s="177">
        <f>_xlfn.XLOOKUP(E27,Order!$D:$D,Order!G:G,0)</f>
        <v>0</v>
      </c>
      <c r="H27" s="174">
        <v>10315</v>
      </c>
      <c r="I27" s="178">
        <f>_xlfn.XLOOKUP(H27,Order!$D:$D,Order!$I:$I,0)</f>
        <v>0</v>
      </c>
      <c r="K27" s="173">
        <v>10315</v>
      </c>
      <c r="L27" s="177">
        <f>_xlfn.XLOOKUP(K27,Order!$D:$D,Order!$K:$K,0)</f>
        <v>0</v>
      </c>
      <c r="N27" s="174">
        <v>10315</v>
      </c>
      <c r="O27" s="178">
        <f>_xlfn.XLOOKUP(N27,Order!$D:$D,Order!M:M,0)</f>
        <v>0</v>
      </c>
      <c r="T27" s="19" t="s">
        <v>22</v>
      </c>
      <c r="U27" s="16"/>
      <c r="V27" s="29">
        <v>10313</v>
      </c>
      <c r="W27" s="30" t="s">
        <v>28</v>
      </c>
      <c r="X27" s="40"/>
      <c r="Y27" s="104">
        <f>_xlfn.XLOOKUP(V27,Order!D:D,Order!G:G,0)</f>
        <v>0</v>
      </c>
      <c r="Z27" s="93">
        <f t="shared" si="4"/>
        <v>0</v>
      </c>
      <c r="AA27" s="104">
        <f>_xlfn.XLOOKUP(V27,Order!D:D,Order!I:I,0)</f>
        <v>0</v>
      </c>
      <c r="AB27" s="93">
        <f t="shared" si="4"/>
        <v>0</v>
      </c>
      <c r="AC27" s="104">
        <f>_xlfn.XLOOKUP(V27,Order!D:D,Order!K:K,0)</f>
        <v>0</v>
      </c>
      <c r="AD27" s="93">
        <f t="shared" si="5"/>
        <v>0</v>
      </c>
      <c r="AE27" s="104">
        <f>_xlfn.XLOOKUP(V27,Order!D:D,Order!M:M,0)</f>
        <v>0</v>
      </c>
      <c r="AF27" s="93">
        <f t="shared" si="6"/>
        <v>0</v>
      </c>
      <c r="AG27" s="169">
        <f t="shared" si="2"/>
        <v>0</v>
      </c>
      <c r="AH27" s="169">
        <f t="shared" si="3"/>
        <v>0</v>
      </c>
      <c r="AI27"/>
      <c r="AJ27"/>
      <c r="AK27" s="168" t="s">
        <v>51</v>
      </c>
      <c r="AL27">
        <v>0</v>
      </c>
      <c r="AM27">
        <v>0</v>
      </c>
    </row>
    <row r="28" spans="2:40" s="26" customFormat="1" ht="15" customHeight="1" x14ac:dyDescent="0.2">
      <c r="E28" s="173">
        <v>12641</v>
      </c>
      <c r="F28" s="177">
        <f>_xlfn.XLOOKUP(E28,Order!$D:$D,Order!G:G,0)</f>
        <v>0</v>
      </c>
      <c r="H28" s="174">
        <v>12641</v>
      </c>
      <c r="I28" s="178">
        <f>_xlfn.XLOOKUP(H28,Order!$D:$D,Order!$I:$I,0)</f>
        <v>0</v>
      </c>
      <c r="K28" s="173">
        <v>12641</v>
      </c>
      <c r="L28" s="177">
        <f>_xlfn.XLOOKUP(K28,Order!$D:$D,Order!$K:$K,0)</f>
        <v>0</v>
      </c>
      <c r="N28" s="174">
        <v>12641</v>
      </c>
      <c r="O28" s="178">
        <f>_xlfn.XLOOKUP(N28,Order!$D:$D,Order!M:M,0)</f>
        <v>0</v>
      </c>
      <c r="T28" s="19" t="s">
        <v>22</v>
      </c>
      <c r="U28" s="16"/>
      <c r="V28" s="29">
        <v>10314</v>
      </c>
      <c r="W28" s="30" t="s">
        <v>29</v>
      </c>
      <c r="X28" s="40"/>
      <c r="Y28" s="104">
        <f>_xlfn.XLOOKUP(V28,Order!D:D,Order!G:G,0)</f>
        <v>0</v>
      </c>
      <c r="Z28" s="93">
        <f t="shared" si="4"/>
        <v>0</v>
      </c>
      <c r="AA28" s="104">
        <f>_xlfn.XLOOKUP(V28,Order!D:D,Order!I:I,0)</f>
        <v>0</v>
      </c>
      <c r="AB28" s="93">
        <f t="shared" si="4"/>
        <v>0</v>
      </c>
      <c r="AC28" s="104">
        <f>_xlfn.XLOOKUP(V28,Order!D:D,Order!K:K,0)</f>
        <v>0</v>
      </c>
      <c r="AD28" s="93">
        <f t="shared" si="5"/>
        <v>0</v>
      </c>
      <c r="AE28" s="104">
        <f>_xlfn.XLOOKUP(V28,Order!D:D,Order!M:M,0)</f>
        <v>0</v>
      </c>
      <c r="AF28" s="93">
        <f t="shared" si="6"/>
        <v>0</v>
      </c>
      <c r="AG28" s="169">
        <f t="shared" si="2"/>
        <v>0</v>
      </c>
      <c r="AH28" s="169">
        <f t="shared" si="3"/>
        <v>0</v>
      </c>
      <c r="AI28"/>
      <c r="AJ28"/>
      <c r="AK28" s="168" t="s">
        <v>41</v>
      </c>
      <c r="AL28">
        <v>0</v>
      </c>
      <c r="AM28">
        <v>0</v>
      </c>
    </row>
    <row r="29" spans="2:40" ht="15" customHeight="1" x14ac:dyDescent="0.2">
      <c r="C29" s="26"/>
      <c r="D29" s="26"/>
      <c r="E29" s="173" t="s">
        <v>33</v>
      </c>
      <c r="F29" s="177">
        <f>_xlfn.XLOOKUP(E29,Order!$D:$D,Order!G:G,0)</f>
        <v>0</v>
      </c>
      <c r="H29" s="174" t="s">
        <v>33</v>
      </c>
      <c r="I29" s="178">
        <f>_xlfn.XLOOKUP(H29,Order!$D:$D,Order!$I:$I,0)</f>
        <v>0</v>
      </c>
      <c r="K29" s="173" t="s">
        <v>33</v>
      </c>
      <c r="L29" s="177">
        <f>_xlfn.XLOOKUP(K29,Order!$D:$D,Order!$K:$K,0)</f>
        <v>0</v>
      </c>
      <c r="N29" s="174" t="s">
        <v>33</v>
      </c>
      <c r="O29" s="178">
        <f>_xlfn.XLOOKUP(N29,Order!$D:$D,Order!M:M,0)</f>
        <v>0</v>
      </c>
      <c r="P29" s="26"/>
      <c r="T29" s="19" t="s">
        <v>22</v>
      </c>
      <c r="U29" s="23"/>
      <c r="V29" s="31">
        <v>10315</v>
      </c>
      <c r="W29" s="32" t="s">
        <v>30</v>
      </c>
      <c r="X29" s="38"/>
      <c r="Y29" s="105">
        <f>_xlfn.XLOOKUP(V29,Order!D:D,Order!G:G,0)</f>
        <v>0</v>
      </c>
      <c r="Z29" s="94">
        <f t="shared" si="4"/>
        <v>0</v>
      </c>
      <c r="AA29" s="105">
        <f>_xlfn.XLOOKUP(V29,Order!D:D,Order!I:I,0)</f>
        <v>0</v>
      </c>
      <c r="AB29" s="94">
        <f t="shared" si="4"/>
        <v>0</v>
      </c>
      <c r="AC29" s="105">
        <f>_xlfn.XLOOKUP(V29,Order!D:D,Order!K:K,0)</f>
        <v>0</v>
      </c>
      <c r="AD29" s="94">
        <f t="shared" si="5"/>
        <v>0</v>
      </c>
      <c r="AE29" s="105">
        <f>_xlfn.XLOOKUP(V29,Order!D:D,Order!M:M,0)</f>
        <v>0</v>
      </c>
      <c r="AF29" s="94">
        <f t="shared" si="6"/>
        <v>0</v>
      </c>
      <c r="AG29" s="169">
        <f t="shared" si="2"/>
        <v>0</v>
      </c>
      <c r="AH29" s="169">
        <f t="shared" si="3"/>
        <v>0</v>
      </c>
      <c r="AI29"/>
      <c r="AJ29"/>
      <c r="AK29" s="168" t="s">
        <v>55</v>
      </c>
      <c r="AL29">
        <v>0</v>
      </c>
      <c r="AM29">
        <v>0</v>
      </c>
    </row>
    <row r="30" spans="2:40" s="26" customFormat="1" ht="15" customHeight="1" x14ac:dyDescent="0.2">
      <c r="B30" s="7"/>
      <c r="C30" s="7"/>
      <c r="D30" s="7"/>
      <c r="E30" s="173">
        <v>10093</v>
      </c>
      <c r="F30" s="177">
        <f>_xlfn.XLOOKUP(E30,Order!$D:$D,Order!G:G,0)</f>
        <v>0</v>
      </c>
      <c r="H30" s="174">
        <v>10093</v>
      </c>
      <c r="I30" s="178">
        <f>_xlfn.XLOOKUP(H30,Order!$D:$D,Order!$I:$I,0)</f>
        <v>0</v>
      </c>
      <c r="K30" s="173">
        <v>10093</v>
      </c>
      <c r="L30" s="177">
        <f>_xlfn.XLOOKUP(K30,Order!$D:$D,Order!$K:$K,0)</f>
        <v>0</v>
      </c>
      <c r="N30" s="174">
        <v>10093</v>
      </c>
      <c r="O30" s="178">
        <f>_xlfn.XLOOKUP(N30,Order!$D:$D,Order!M:M,0)</f>
        <v>0</v>
      </c>
      <c r="P30" s="7"/>
      <c r="T30" s="17" t="s">
        <v>31</v>
      </c>
      <c r="U30" s="16"/>
      <c r="V30" s="28">
        <v>12641</v>
      </c>
      <c r="W30" s="6" t="s">
        <v>30</v>
      </c>
      <c r="X30" s="40">
        <v>48.6</v>
      </c>
      <c r="Y30" s="101">
        <f>_xlfn.XLOOKUP(V30,Order!D:D,Order!G:G,0)</f>
        <v>0</v>
      </c>
      <c r="Z30" s="90">
        <f>Y30*$X$30</f>
        <v>0</v>
      </c>
      <c r="AA30" s="101">
        <f>_xlfn.XLOOKUP(V30,Order!D:D,Order!I:I,0)</f>
        <v>0</v>
      </c>
      <c r="AB30" s="90">
        <f>AA30*$X$30</f>
        <v>0</v>
      </c>
      <c r="AC30" s="101">
        <f>_xlfn.XLOOKUP(V30,Order!D:D,Order!K:K,0)</f>
        <v>0</v>
      </c>
      <c r="AD30" s="90">
        <f>AC30*$X$30</f>
        <v>0</v>
      </c>
      <c r="AE30" s="101">
        <f>_xlfn.XLOOKUP(V30,Order!D:D,Order!M:M,0)</f>
        <v>0</v>
      </c>
      <c r="AF30" s="90">
        <f>AE30*$X$30</f>
        <v>0</v>
      </c>
      <c r="AG30" s="169">
        <f t="shared" si="2"/>
        <v>0</v>
      </c>
      <c r="AH30" s="169">
        <f t="shared" si="3"/>
        <v>0</v>
      </c>
      <c r="AI30"/>
      <c r="AJ30"/>
      <c r="AK30" s="168" t="s">
        <v>46</v>
      </c>
      <c r="AL30">
        <v>0</v>
      </c>
      <c r="AM30">
        <v>0</v>
      </c>
    </row>
    <row r="31" spans="2:40" ht="15" customHeight="1" x14ac:dyDescent="0.2">
      <c r="C31" s="26"/>
      <c r="D31" s="26"/>
      <c r="E31" s="173" t="s">
        <v>34</v>
      </c>
      <c r="F31" s="177">
        <f>_xlfn.XLOOKUP(E31,Order!$D:$D,Order!G:G,0)</f>
        <v>0</v>
      </c>
      <c r="H31" s="174" t="s">
        <v>34</v>
      </c>
      <c r="I31" s="178">
        <f>_xlfn.XLOOKUP(H31,Order!$D:$D,Order!$I:$I,0)</f>
        <v>0</v>
      </c>
      <c r="K31" s="173" t="s">
        <v>34</v>
      </c>
      <c r="L31" s="177">
        <f>_xlfn.XLOOKUP(K31,Order!$D:$D,Order!$K:$K,0)</f>
        <v>0</v>
      </c>
      <c r="N31" s="174" t="s">
        <v>34</v>
      </c>
      <c r="O31" s="178">
        <f>_xlfn.XLOOKUP(N31,Order!$D:$D,Order!M:M,0)</f>
        <v>0</v>
      </c>
      <c r="P31" s="26"/>
      <c r="T31" s="19" t="s">
        <v>32</v>
      </c>
      <c r="U31" s="20"/>
      <c r="V31" s="25" t="s">
        <v>33</v>
      </c>
      <c r="W31" s="24" t="s">
        <v>7</v>
      </c>
      <c r="X31" s="39">
        <v>86.4</v>
      </c>
      <c r="Y31" s="103">
        <f>_xlfn.XLOOKUP(V31,Order!D:D,Order!G:G,0)</f>
        <v>0</v>
      </c>
      <c r="Z31" s="92">
        <f>Y31*$X$31</f>
        <v>0</v>
      </c>
      <c r="AA31" s="103">
        <f>_xlfn.XLOOKUP(V31,Order!D:D,Order!I:I,0)</f>
        <v>0</v>
      </c>
      <c r="AB31" s="92">
        <f>AA31*$X31</f>
        <v>0</v>
      </c>
      <c r="AC31" s="103">
        <f>_xlfn.XLOOKUP(V31,Order!D:D,Order!K:K,0)</f>
        <v>0</v>
      </c>
      <c r="AD31" s="92">
        <f>AC31*$X31</f>
        <v>0</v>
      </c>
      <c r="AE31" s="103">
        <f>_xlfn.XLOOKUP(V31,Order!D:D,Order!M:M,0)</f>
        <v>0</v>
      </c>
      <c r="AF31" s="92">
        <f>AE31*$X31</f>
        <v>0</v>
      </c>
      <c r="AG31" s="169">
        <f t="shared" si="2"/>
        <v>0</v>
      </c>
      <c r="AH31" s="169">
        <f t="shared" si="3"/>
        <v>0</v>
      </c>
      <c r="AI31"/>
      <c r="AJ31"/>
      <c r="AK31" s="168" t="s">
        <v>185</v>
      </c>
      <c r="AL31">
        <v>0</v>
      </c>
      <c r="AM31">
        <v>0</v>
      </c>
    </row>
    <row r="32" spans="2:40" ht="15" customHeight="1" x14ac:dyDescent="0.2">
      <c r="E32" s="173" t="s">
        <v>36</v>
      </c>
      <c r="F32" s="177">
        <f>_xlfn.XLOOKUP(E32,Order!$D:$D,Order!G:G,0)</f>
        <v>0</v>
      </c>
      <c r="H32" s="174" t="s">
        <v>36</v>
      </c>
      <c r="I32" s="178">
        <f>_xlfn.XLOOKUP(H32,Order!$D:$D,Order!$I:$I,0)</f>
        <v>0</v>
      </c>
      <c r="K32" s="173" t="s">
        <v>36</v>
      </c>
      <c r="L32" s="177">
        <f>_xlfn.XLOOKUP(K32,Order!$D:$D,Order!$K:$K,0)</f>
        <v>0</v>
      </c>
      <c r="N32" s="174" t="s">
        <v>36</v>
      </c>
      <c r="O32" s="178">
        <f>_xlfn.XLOOKUP(N32,Order!$D:$D,Order!M:M,0)</f>
        <v>0</v>
      </c>
      <c r="T32" s="19" t="s">
        <v>32</v>
      </c>
      <c r="U32" s="16"/>
      <c r="V32" s="29">
        <v>10093</v>
      </c>
      <c r="W32" s="30" t="s">
        <v>26</v>
      </c>
      <c r="X32" s="40"/>
      <c r="Y32" s="104">
        <f>_xlfn.XLOOKUP(V32,Order!D:D,Order!G:G,0)</f>
        <v>0</v>
      </c>
      <c r="Z32" s="93">
        <f>Y32*$X$31</f>
        <v>0</v>
      </c>
      <c r="AA32" s="104">
        <f>_xlfn.XLOOKUP(V32,Order!D:D,Order!I:I,0)</f>
        <v>0</v>
      </c>
      <c r="AB32" s="93">
        <f>AA32*$X31</f>
        <v>0</v>
      </c>
      <c r="AC32" s="104">
        <f>_xlfn.XLOOKUP(V32,Order!D:D,Order!K:K,0)</f>
        <v>0</v>
      </c>
      <c r="AD32" s="93">
        <f>AC32*$X31</f>
        <v>0</v>
      </c>
      <c r="AE32" s="104">
        <f>_xlfn.XLOOKUP(V32,Order!D:D,Order!M:M,0)</f>
        <v>0</v>
      </c>
      <c r="AF32" s="93">
        <f>AE32*$X31</f>
        <v>0</v>
      </c>
      <c r="AG32" s="169">
        <f t="shared" si="2"/>
        <v>0</v>
      </c>
      <c r="AH32" s="169">
        <f t="shared" si="3"/>
        <v>0</v>
      </c>
      <c r="AI32"/>
      <c r="AJ32"/>
      <c r="AK32"/>
      <c r="AL32"/>
      <c r="AM32"/>
    </row>
    <row r="33" spans="2:40" ht="15" customHeight="1" x14ac:dyDescent="0.2">
      <c r="E33" s="173">
        <v>14351</v>
      </c>
      <c r="F33" s="177">
        <f>_xlfn.XLOOKUP(E33,Order!$D:$D,Order!G:G,0)</f>
        <v>0</v>
      </c>
      <c r="H33" s="174">
        <v>14351</v>
      </c>
      <c r="I33" s="178">
        <f>_xlfn.XLOOKUP(H33,Order!$D:$D,Order!$I:$I,0)</f>
        <v>0</v>
      </c>
      <c r="K33" s="173">
        <v>14351</v>
      </c>
      <c r="L33" s="177">
        <f>_xlfn.XLOOKUP(K33,Order!$D:$D,Order!$K:$K,0)</f>
        <v>0</v>
      </c>
      <c r="N33" s="174">
        <v>14351</v>
      </c>
      <c r="O33" s="178">
        <f>_xlfn.XLOOKUP(N33,Order!$D:$D,Order!M:M,0)</f>
        <v>0</v>
      </c>
      <c r="T33" s="19" t="s">
        <v>32</v>
      </c>
      <c r="U33" s="23"/>
      <c r="V33" s="31" t="s">
        <v>34</v>
      </c>
      <c r="W33" s="32" t="s">
        <v>18</v>
      </c>
      <c r="X33" s="38"/>
      <c r="Y33" s="105">
        <f>_xlfn.XLOOKUP(V33,Order!D:D,Order!G:G,0)</f>
        <v>0</v>
      </c>
      <c r="Z33" s="94">
        <f>Y33*$X$31</f>
        <v>0</v>
      </c>
      <c r="AA33" s="105">
        <f>_xlfn.XLOOKUP(V33,Order!D:D,Order!I:I,0)</f>
        <v>0</v>
      </c>
      <c r="AB33" s="94">
        <f>AA33*$X31</f>
        <v>0</v>
      </c>
      <c r="AC33" s="105">
        <f>_xlfn.XLOOKUP(V33,Order!D:D,Order!K:K,0)</f>
        <v>0</v>
      </c>
      <c r="AD33" s="94">
        <f>AC33*$X31</f>
        <v>0</v>
      </c>
      <c r="AE33" s="105">
        <f>_xlfn.XLOOKUP(V33,Order!D:D,Order!M:M,0)</f>
        <v>0</v>
      </c>
      <c r="AF33" s="94">
        <f>AE33*$X31</f>
        <v>0</v>
      </c>
      <c r="AG33" s="169">
        <f t="shared" si="2"/>
        <v>0</v>
      </c>
      <c r="AH33" s="169">
        <f t="shared" si="3"/>
        <v>0</v>
      </c>
      <c r="AI33"/>
      <c r="AJ33"/>
      <c r="AK33"/>
      <c r="AL33"/>
      <c r="AM33"/>
    </row>
    <row r="34" spans="2:40" ht="15" customHeight="1" x14ac:dyDescent="0.2">
      <c r="E34" s="173">
        <v>14353</v>
      </c>
      <c r="F34" s="177">
        <f>_xlfn.XLOOKUP(E34,Order!$D:$D,Order!G:G,0)</f>
        <v>0</v>
      </c>
      <c r="H34" s="174">
        <v>14353</v>
      </c>
      <c r="I34" s="178">
        <f>_xlfn.XLOOKUP(H34,Order!$D:$D,Order!$I:$I,0)</f>
        <v>0</v>
      </c>
      <c r="K34" s="173">
        <v>14353</v>
      </c>
      <c r="L34" s="177">
        <f>_xlfn.XLOOKUP(K34,Order!$D:$D,Order!$K:$K,0)</f>
        <v>0</v>
      </c>
      <c r="N34" s="174">
        <v>14353</v>
      </c>
      <c r="O34" s="178">
        <f>_xlfn.XLOOKUP(N34,Order!$D:$D,Order!M:M,0)</f>
        <v>0</v>
      </c>
      <c r="T34" s="33" t="s">
        <v>35</v>
      </c>
      <c r="U34" s="34"/>
      <c r="V34" s="35" t="s">
        <v>36</v>
      </c>
      <c r="W34" s="36" t="s">
        <v>7</v>
      </c>
      <c r="X34" s="57">
        <v>86.4</v>
      </c>
      <c r="Y34" s="101">
        <f>_xlfn.XLOOKUP(V34,Order!D:D,Order!G:G,0)</f>
        <v>0</v>
      </c>
      <c r="Z34" s="90">
        <f>Y34*$X$34</f>
        <v>0</v>
      </c>
      <c r="AA34" s="101">
        <f>_xlfn.XLOOKUP(V34,Order!D:D,Order!I:I,0)</f>
        <v>0</v>
      </c>
      <c r="AB34" s="90">
        <f>AA34*$X$34</f>
        <v>0</v>
      </c>
      <c r="AC34" s="101">
        <f>_xlfn.XLOOKUP(V34,Order!D:D,Order!K:K,0)</f>
        <v>0</v>
      </c>
      <c r="AD34" s="90">
        <f>AC34*$X$34</f>
        <v>0</v>
      </c>
      <c r="AE34" s="101">
        <f>_xlfn.XLOOKUP(V34,Order!D:D,Order!M:M,0)</f>
        <v>0</v>
      </c>
      <c r="AF34" s="90">
        <f>AE34*$X$34</f>
        <v>0</v>
      </c>
      <c r="AG34" s="169">
        <f t="shared" si="2"/>
        <v>0</v>
      </c>
      <c r="AH34" s="169">
        <f t="shared" si="3"/>
        <v>0</v>
      </c>
      <c r="AI34"/>
      <c r="AJ34"/>
      <c r="AK34" s="167" t="s">
        <v>184</v>
      </c>
      <c r="AL34" t="s">
        <v>189</v>
      </c>
      <c r="AM34" t="s">
        <v>190</v>
      </c>
      <c r="AN34" s="172">
        <f>+COUNTIF(AL35:AL41,"&gt;0")</f>
        <v>0</v>
      </c>
    </row>
    <row r="35" spans="2:40" ht="15" customHeight="1" x14ac:dyDescent="0.2">
      <c r="B35" s="26"/>
      <c r="E35" s="173">
        <v>14360</v>
      </c>
      <c r="F35" s="177">
        <f>_xlfn.XLOOKUP(E35,Order!$D:$D,Order!G:G,0)</f>
        <v>0</v>
      </c>
      <c r="H35" s="174">
        <v>14360</v>
      </c>
      <c r="I35" s="178">
        <f>_xlfn.XLOOKUP(H35,Order!$D:$D,Order!$I:$I,0)</f>
        <v>0</v>
      </c>
      <c r="K35" s="173">
        <v>14360</v>
      </c>
      <c r="L35" s="177">
        <f>_xlfn.XLOOKUP(K35,Order!$D:$D,Order!$K:$K,0)</f>
        <v>0</v>
      </c>
      <c r="N35" s="174">
        <v>14360</v>
      </c>
      <c r="O35" s="178">
        <f>_xlfn.XLOOKUP(N35,Order!$D:$D,Order!M:M,0)</f>
        <v>0</v>
      </c>
      <c r="T35" s="17" t="s">
        <v>37</v>
      </c>
      <c r="U35" s="16"/>
      <c r="V35" s="123">
        <v>14351</v>
      </c>
      <c r="W35" s="37" t="s">
        <v>7</v>
      </c>
      <c r="X35" s="40">
        <v>91.8</v>
      </c>
      <c r="Y35" s="103">
        <f>_xlfn.XLOOKUP(V35,Order!D:D,Order!G:G,0)</f>
        <v>0</v>
      </c>
      <c r="Z35" s="92">
        <f>Y35*$X$35</f>
        <v>0</v>
      </c>
      <c r="AA35" s="103">
        <f>_xlfn.XLOOKUP(V35,Order!D:D,Order!I:I,0)</f>
        <v>0</v>
      </c>
      <c r="AB35" s="92">
        <f>AA35*$X$35</f>
        <v>0</v>
      </c>
      <c r="AC35" s="103">
        <f>_xlfn.XLOOKUP(V35,Order!D:D,Order!K:K,0)</f>
        <v>0</v>
      </c>
      <c r="AD35" s="92">
        <f>AC35*$X$35</f>
        <v>0</v>
      </c>
      <c r="AE35" s="103">
        <f>_xlfn.XLOOKUP(V35,Order!D:D,Order!M:M,0)</f>
        <v>0</v>
      </c>
      <c r="AF35" s="92">
        <f>AE35*$X$35</f>
        <v>0</v>
      </c>
      <c r="AG35" s="169">
        <f t="shared" si="2"/>
        <v>0</v>
      </c>
      <c r="AH35" s="169">
        <f t="shared" si="3"/>
        <v>0</v>
      </c>
      <c r="AI35"/>
      <c r="AJ35"/>
      <c r="AK35" s="168" t="s">
        <v>105</v>
      </c>
      <c r="AL35">
        <v>0</v>
      </c>
      <c r="AM35">
        <v>0</v>
      </c>
    </row>
    <row r="36" spans="2:40" ht="15" customHeight="1" x14ac:dyDescent="0.2">
      <c r="E36" s="173">
        <v>10506</v>
      </c>
      <c r="F36" s="177">
        <f>_xlfn.XLOOKUP(E36,Order!$D:$D,Order!G:G,0)</f>
        <v>0</v>
      </c>
      <c r="H36" s="174">
        <v>10506</v>
      </c>
      <c r="I36" s="178">
        <f>_xlfn.XLOOKUP(H36,Order!$D:$D,Order!$I:$I,0)</f>
        <v>0</v>
      </c>
      <c r="K36" s="173">
        <v>10506</v>
      </c>
      <c r="L36" s="177">
        <f>_xlfn.XLOOKUP(K36,Order!$D:$D,Order!$K:$K,0)</f>
        <v>0</v>
      </c>
      <c r="N36" s="174">
        <v>10506</v>
      </c>
      <c r="O36" s="178">
        <f>_xlfn.XLOOKUP(N36,Order!$D:$D,Order!M:M,0)</f>
        <v>0</v>
      </c>
      <c r="T36" s="17" t="s">
        <v>37</v>
      </c>
      <c r="U36" s="16"/>
      <c r="V36" s="29">
        <v>14353</v>
      </c>
      <c r="W36" s="30" t="s">
        <v>24</v>
      </c>
      <c r="X36" s="40"/>
      <c r="Y36" s="104">
        <f>_xlfn.XLOOKUP(V36,Order!D:D,Order!G:G,0)</f>
        <v>0</v>
      </c>
      <c r="Z36" s="93">
        <f>Y36*$X$35</f>
        <v>0</v>
      </c>
      <c r="AA36" s="104">
        <f>_xlfn.XLOOKUP(V36,Order!D:D,Order!I:I,0)</f>
        <v>0</v>
      </c>
      <c r="AB36" s="93">
        <f>AA36*$X$35</f>
        <v>0</v>
      </c>
      <c r="AC36" s="104">
        <f>_xlfn.XLOOKUP(V36,Order!D:D,Order!K:K,0)</f>
        <v>0</v>
      </c>
      <c r="AD36" s="93">
        <f>AC36*$X$35</f>
        <v>0</v>
      </c>
      <c r="AE36" s="104">
        <f>_xlfn.XLOOKUP(V36,Order!D:D,Order!M:M,0)</f>
        <v>0</v>
      </c>
      <c r="AF36" s="93">
        <f>AE36*$X$35</f>
        <v>0</v>
      </c>
      <c r="AG36" s="169">
        <f t="shared" si="2"/>
        <v>0</v>
      </c>
      <c r="AH36" s="169">
        <f t="shared" si="3"/>
        <v>0</v>
      </c>
      <c r="AI36"/>
      <c r="AJ36"/>
      <c r="AK36" s="168" t="s">
        <v>100</v>
      </c>
      <c r="AL36">
        <v>0</v>
      </c>
      <c r="AM36">
        <v>0</v>
      </c>
    </row>
    <row r="37" spans="2:40" s="26" customFormat="1" ht="15" customHeight="1" x14ac:dyDescent="0.2">
      <c r="B37" s="7"/>
      <c r="C37" s="7"/>
      <c r="D37" s="7"/>
      <c r="E37" s="173">
        <v>14301</v>
      </c>
      <c r="F37" s="177">
        <f>_xlfn.XLOOKUP(E37,Order!$D:$D,Order!G:G,0)</f>
        <v>0</v>
      </c>
      <c r="H37" s="174">
        <v>14301</v>
      </c>
      <c r="I37" s="178">
        <f>_xlfn.XLOOKUP(H37,Order!$D:$D,Order!$I:$I,0)</f>
        <v>0</v>
      </c>
      <c r="K37" s="173">
        <v>14301</v>
      </c>
      <c r="L37" s="177">
        <f>_xlfn.XLOOKUP(K37,Order!$D:$D,Order!$K:$K,0)</f>
        <v>0</v>
      </c>
      <c r="N37" s="174">
        <v>14301</v>
      </c>
      <c r="O37" s="178">
        <f>_xlfn.XLOOKUP(N37,Order!$D:$D,Order!M:M,0)</f>
        <v>0</v>
      </c>
      <c r="P37" s="7"/>
      <c r="T37" s="17" t="s">
        <v>37</v>
      </c>
      <c r="U37" s="23"/>
      <c r="V37" s="31">
        <v>14360</v>
      </c>
      <c r="W37" s="32" t="s">
        <v>18</v>
      </c>
      <c r="X37" s="38"/>
      <c r="Y37" s="105">
        <f>_xlfn.XLOOKUP(V37,Order!D:D,Order!G:G,0)</f>
        <v>0</v>
      </c>
      <c r="Z37" s="94">
        <f>Y37*$X$35</f>
        <v>0</v>
      </c>
      <c r="AA37" s="105">
        <f>_xlfn.XLOOKUP(V37,Order!D:D,Order!I:I,0)</f>
        <v>0</v>
      </c>
      <c r="AB37" s="94">
        <f>AA37*$X$35</f>
        <v>0</v>
      </c>
      <c r="AC37" s="105">
        <f>_xlfn.XLOOKUP(V37,Order!D:D,Order!K:K,0)</f>
        <v>0</v>
      </c>
      <c r="AD37" s="94">
        <f>AC37*$X$35</f>
        <v>0</v>
      </c>
      <c r="AE37" s="105">
        <f>_xlfn.XLOOKUP(V37,Order!D:D,Order!M:M,0)</f>
        <v>0</v>
      </c>
      <c r="AF37" s="94">
        <f>AE37*$X$35</f>
        <v>0</v>
      </c>
      <c r="AG37" s="169">
        <f t="shared" si="2"/>
        <v>0</v>
      </c>
      <c r="AH37" s="169">
        <f t="shared" si="3"/>
        <v>0</v>
      </c>
      <c r="AI37"/>
      <c r="AJ37"/>
      <c r="AK37" s="168" t="s">
        <v>109</v>
      </c>
      <c r="AL37">
        <v>0</v>
      </c>
      <c r="AM37">
        <v>0</v>
      </c>
    </row>
    <row r="38" spans="2:40" ht="15" customHeight="1" x14ac:dyDescent="0.2">
      <c r="C38" s="26"/>
      <c r="D38" s="26"/>
      <c r="E38" s="173" t="s">
        <v>42</v>
      </c>
      <c r="F38" s="177">
        <f>_xlfn.XLOOKUP(E38,Order!$D:$D,Order!G:G,0)</f>
        <v>0</v>
      </c>
      <c r="H38" s="174" t="s">
        <v>42</v>
      </c>
      <c r="I38" s="178">
        <f>_xlfn.XLOOKUP(H38,Order!$D:$D,Order!$I:$I,0)</f>
        <v>0</v>
      </c>
      <c r="K38" s="173" t="s">
        <v>42</v>
      </c>
      <c r="L38" s="177">
        <f>_xlfn.XLOOKUP(K38,Order!$D:$D,Order!$K:$K,0)</f>
        <v>0</v>
      </c>
      <c r="N38" s="174" t="s">
        <v>42</v>
      </c>
      <c r="O38" s="178">
        <f>_xlfn.XLOOKUP(N38,Order!$D:$D,Order!M:M,0)</f>
        <v>0</v>
      </c>
      <c r="P38" s="26"/>
      <c r="T38" s="33" t="s">
        <v>38</v>
      </c>
      <c r="U38" s="34"/>
      <c r="V38" s="35">
        <v>10506</v>
      </c>
      <c r="W38" s="36" t="s">
        <v>7</v>
      </c>
      <c r="X38" s="57">
        <v>70.2</v>
      </c>
      <c r="Y38" s="101">
        <f>_xlfn.XLOOKUP(V38,Order!D:D,Order!G:G,0)</f>
        <v>0</v>
      </c>
      <c r="Z38" s="90">
        <f>Y38*$X$38</f>
        <v>0</v>
      </c>
      <c r="AA38" s="101">
        <f>_xlfn.XLOOKUP(V38,Order!D:D,Order!I:I,0)</f>
        <v>0</v>
      </c>
      <c r="AB38" s="90">
        <f>AA38*$X$38</f>
        <v>0</v>
      </c>
      <c r="AC38" s="101">
        <f>_xlfn.XLOOKUP(V38,Order!D:D,Order!K:K,0)</f>
        <v>0</v>
      </c>
      <c r="AD38" s="90">
        <f>AC38*$X$38</f>
        <v>0</v>
      </c>
      <c r="AE38" s="101">
        <f>_xlfn.XLOOKUP(V38,Order!D:D,Order!M:M,0)</f>
        <v>0</v>
      </c>
      <c r="AF38" s="90">
        <f>AE38*$X$38</f>
        <v>0</v>
      </c>
      <c r="AG38" s="169">
        <f t="shared" si="2"/>
        <v>0</v>
      </c>
      <c r="AH38" s="169">
        <f t="shared" si="3"/>
        <v>0</v>
      </c>
      <c r="AI38"/>
      <c r="AJ38"/>
      <c r="AK38" s="168" t="s">
        <v>103</v>
      </c>
      <c r="AL38">
        <v>0</v>
      </c>
      <c r="AM38">
        <v>0</v>
      </c>
    </row>
    <row r="39" spans="2:40" ht="15" customHeight="1" thickBot="1" x14ac:dyDescent="0.25">
      <c r="E39" s="173" t="s">
        <v>43</v>
      </c>
      <c r="F39" s="177">
        <f>_xlfn.XLOOKUP(E39,Order!$D:$D,Order!G:G,0)</f>
        <v>0</v>
      </c>
      <c r="H39" s="174" t="s">
        <v>43</v>
      </c>
      <c r="I39" s="178">
        <f>_xlfn.XLOOKUP(H39,Order!$D:$D,Order!$I:$I,0)</f>
        <v>0</v>
      </c>
      <c r="K39" s="173" t="s">
        <v>43</v>
      </c>
      <c r="L39" s="177">
        <f>_xlfn.XLOOKUP(K39,Order!$D:$D,Order!$K:$K,0)</f>
        <v>0</v>
      </c>
      <c r="N39" s="174" t="s">
        <v>43</v>
      </c>
      <c r="O39" s="178">
        <f>_xlfn.XLOOKUP(N39,Order!$D:$D,Order!M:M,0)</f>
        <v>0</v>
      </c>
      <c r="T39" s="17" t="s">
        <v>39</v>
      </c>
      <c r="U39" s="10"/>
      <c r="V39" s="28">
        <v>14301</v>
      </c>
      <c r="W39" s="37" t="s">
        <v>7</v>
      </c>
      <c r="X39" s="40">
        <v>162</v>
      </c>
      <c r="Y39" s="97">
        <f>_xlfn.XLOOKUP(V39,Order!D:D,Order!G:G,0)</f>
        <v>0</v>
      </c>
      <c r="Z39" s="86">
        <f>Y39*$X$39</f>
        <v>0</v>
      </c>
      <c r="AA39" s="97">
        <f>_xlfn.XLOOKUP(V39,Order!D:D,Order!I:I,0)</f>
        <v>0</v>
      </c>
      <c r="AB39" s="86">
        <f>AA39*$X$39</f>
        <v>0</v>
      </c>
      <c r="AC39" s="97">
        <f>_xlfn.XLOOKUP(V39,Order!D:D,Order!K:K,0)</f>
        <v>0</v>
      </c>
      <c r="AD39" s="86">
        <f>AC39*$X$39</f>
        <v>0</v>
      </c>
      <c r="AE39" s="97">
        <f>_xlfn.XLOOKUP(V39,Order!D:D,Order!M:M,0)</f>
        <v>0</v>
      </c>
      <c r="AF39" s="86">
        <f>AE39*$X$39</f>
        <v>0</v>
      </c>
      <c r="AG39" s="169">
        <f t="shared" si="2"/>
        <v>0</v>
      </c>
      <c r="AH39" s="169">
        <f t="shared" si="3"/>
        <v>0</v>
      </c>
      <c r="AI39"/>
      <c r="AJ39"/>
      <c r="AK39" s="168" t="s">
        <v>107</v>
      </c>
      <c r="AL39">
        <v>0</v>
      </c>
      <c r="AM39">
        <v>0</v>
      </c>
    </row>
    <row r="40" spans="2:40" ht="15" customHeight="1" x14ac:dyDescent="0.2">
      <c r="E40" s="173">
        <v>12894</v>
      </c>
      <c r="F40" s="177">
        <f>_xlfn.XLOOKUP(E40,Order!$D:$D,Order!G:G,0)</f>
        <v>0</v>
      </c>
      <c r="H40" s="174">
        <v>12894</v>
      </c>
      <c r="I40" s="178">
        <f>_xlfn.XLOOKUP(H40,Order!$D:$D,Order!$I:$I,0)</f>
        <v>0</v>
      </c>
      <c r="K40" s="173">
        <v>12894</v>
      </c>
      <c r="L40" s="177">
        <f>_xlfn.XLOOKUP(K40,Order!$D:$D,Order!$K:$K,0)</f>
        <v>0</v>
      </c>
      <c r="N40" s="174">
        <v>12894</v>
      </c>
      <c r="O40" s="178">
        <f>_xlfn.XLOOKUP(N40,Order!$D:$D,Order!M:M,0)</f>
        <v>0</v>
      </c>
      <c r="T40" s="17" t="s">
        <v>41</v>
      </c>
      <c r="U40" s="16"/>
      <c r="V40" s="123" t="s">
        <v>42</v>
      </c>
      <c r="W40" s="37" t="s">
        <v>7</v>
      </c>
      <c r="X40" s="40">
        <v>75.599999999999994</v>
      </c>
      <c r="Y40" s="118">
        <f>_xlfn.XLOOKUP(V40,Order!D:D,Order!G:G,0)</f>
        <v>0</v>
      </c>
      <c r="Z40" s="119">
        <f>Y40*$X$40</f>
        <v>0</v>
      </c>
      <c r="AA40" s="118">
        <f>_xlfn.XLOOKUP(V40,Order!D:D,Order!I:I,0)</f>
        <v>0</v>
      </c>
      <c r="AB40" s="119">
        <f>AA40*$X$40</f>
        <v>0</v>
      </c>
      <c r="AC40" s="118">
        <f>_xlfn.XLOOKUP(V40,Order!D:D,Order!K:K,0)</f>
        <v>0</v>
      </c>
      <c r="AD40" s="119">
        <f>AC40*$X$40</f>
        <v>0</v>
      </c>
      <c r="AE40" s="118">
        <f>_xlfn.XLOOKUP(V40,Order!D:D,Order!M:M,0)</f>
        <v>0</v>
      </c>
      <c r="AF40" s="119">
        <f>AE40*$X$40</f>
        <v>0</v>
      </c>
      <c r="AG40" s="169">
        <f t="shared" si="2"/>
        <v>0</v>
      </c>
      <c r="AH40" s="169">
        <f t="shared" si="3"/>
        <v>0</v>
      </c>
      <c r="AI40"/>
      <c r="AJ40"/>
      <c r="AK40" s="168" t="s">
        <v>108</v>
      </c>
      <c r="AL40">
        <v>0</v>
      </c>
      <c r="AM40">
        <v>0</v>
      </c>
    </row>
    <row r="41" spans="2:40" ht="15" customHeight="1" x14ac:dyDescent="0.2">
      <c r="E41" s="173">
        <v>13903</v>
      </c>
      <c r="F41" s="177">
        <f>_xlfn.XLOOKUP(E41,Order!$D:$D,Order!G:G,0)</f>
        <v>0</v>
      </c>
      <c r="H41" s="174">
        <v>13903</v>
      </c>
      <c r="I41" s="178">
        <f>_xlfn.XLOOKUP(H41,Order!$D:$D,Order!$I:$I,0)</f>
        <v>0</v>
      </c>
      <c r="K41" s="173">
        <v>13903</v>
      </c>
      <c r="L41" s="177">
        <f>_xlfn.XLOOKUP(K41,Order!$D:$D,Order!$K:$K,0)</f>
        <v>0</v>
      </c>
      <c r="N41" s="174">
        <v>13903</v>
      </c>
      <c r="O41" s="178">
        <f>_xlfn.XLOOKUP(N41,Order!$D:$D,Order!M:M,0)</f>
        <v>0</v>
      </c>
      <c r="T41" s="17" t="s">
        <v>41</v>
      </c>
      <c r="U41" s="16"/>
      <c r="V41" s="123" t="s">
        <v>43</v>
      </c>
      <c r="W41" s="37" t="s">
        <v>26</v>
      </c>
      <c r="X41" s="40"/>
      <c r="Y41" s="104">
        <f>_xlfn.XLOOKUP(V41,Order!D:D,Order!G:G,0)</f>
        <v>0</v>
      </c>
      <c r="Z41" s="93">
        <f t="shared" ref="Z41:AB45" si="7">Y41*$X$40</f>
        <v>0</v>
      </c>
      <c r="AA41" s="104">
        <f>_xlfn.XLOOKUP(V41,Order!D:D,Order!I:I,0)</f>
        <v>0</v>
      </c>
      <c r="AB41" s="93">
        <f t="shared" si="7"/>
        <v>0</v>
      </c>
      <c r="AC41" s="104">
        <f>_xlfn.XLOOKUP(V41,Order!D:D,Order!K:K,0)</f>
        <v>0</v>
      </c>
      <c r="AD41" s="93">
        <f t="shared" ref="AD41:AD45" si="8">AC41*$X$40</f>
        <v>0</v>
      </c>
      <c r="AE41" s="104">
        <f>_xlfn.XLOOKUP(V41,Order!D:D,Order!M:M,0)</f>
        <v>0</v>
      </c>
      <c r="AF41" s="93">
        <f t="shared" ref="AF41:AF45" si="9">AE41*$X$40</f>
        <v>0</v>
      </c>
      <c r="AG41" s="169">
        <f t="shared" si="2"/>
        <v>0</v>
      </c>
      <c r="AH41" s="169">
        <f t="shared" si="3"/>
        <v>0</v>
      </c>
      <c r="AI41"/>
      <c r="AJ41"/>
      <c r="AK41" s="168" t="s">
        <v>112</v>
      </c>
      <c r="AL41">
        <v>0</v>
      </c>
      <c r="AM41">
        <v>0</v>
      </c>
    </row>
    <row r="42" spans="2:40" ht="15" customHeight="1" x14ac:dyDescent="0.2">
      <c r="E42" s="173">
        <v>13904</v>
      </c>
      <c r="F42" s="177">
        <f>_xlfn.XLOOKUP(E42,Order!$D:$D,Order!G:G,0)</f>
        <v>0</v>
      </c>
      <c r="H42" s="174">
        <v>13904</v>
      </c>
      <c r="I42" s="178">
        <f>_xlfn.XLOOKUP(H42,Order!$D:$D,Order!$I:$I,0)</f>
        <v>0</v>
      </c>
      <c r="K42" s="173">
        <v>13904</v>
      </c>
      <c r="L42" s="177">
        <f>_xlfn.XLOOKUP(K42,Order!$D:$D,Order!$K:$K,0)</f>
        <v>0</v>
      </c>
      <c r="N42" s="174">
        <v>13904</v>
      </c>
      <c r="O42" s="178">
        <f>_xlfn.XLOOKUP(N42,Order!$D:$D,Order!M:M,0)</f>
        <v>0</v>
      </c>
      <c r="T42" s="17" t="s">
        <v>41</v>
      </c>
      <c r="U42" s="16"/>
      <c r="V42" s="123">
        <v>12894</v>
      </c>
      <c r="W42" s="37" t="s">
        <v>44</v>
      </c>
      <c r="X42" s="40"/>
      <c r="Y42" s="104">
        <f>_xlfn.XLOOKUP(V42,Order!D:D,Order!G:G,0)</f>
        <v>0</v>
      </c>
      <c r="Z42" s="93">
        <f t="shared" si="7"/>
        <v>0</v>
      </c>
      <c r="AA42" s="104">
        <f>_xlfn.XLOOKUP(V42,Order!D:D,Order!I:I,0)</f>
        <v>0</v>
      </c>
      <c r="AB42" s="93">
        <f t="shared" si="7"/>
        <v>0</v>
      </c>
      <c r="AC42" s="104">
        <f>_xlfn.XLOOKUP(V42,Order!D:D,Order!K:K,0)</f>
        <v>0</v>
      </c>
      <c r="AD42" s="93">
        <f t="shared" si="8"/>
        <v>0</v>
      </c>
      <c r="AE42" s="104">
        <f>_xlfn.XLOOKUP(V42,Order!D:D,Order!M:M,0)</f>
        <v>0</v>
      </c>
      <c r="AF42" s="93">
        <f t="shared" si="9"/>
        <v>0</v>
      </c>
      <c r="AG42" s="169">
        <f t="shared" si="2"/>
        <v>0</v>
      </c>
      <c r="AH42" s="169">
        <f t="shared" si="3"/>
        <v>0</v>
      </c>
      <c r="AI42"/>
      <c r="AJ42"/>
      <c r="AK42" s="168" t="s">
        <v>185</v>
      </c>
      <c r="AL42">
        <v>0</v>
      </c>
      <c r="AM42">
        <v>0</v>
      </c>
    </row>
    <row r="43" spans="2:40" ht="15" customHeight="1" x14ac:dyDescent="0.2">
      <c r="E43" s="173">
        <v>13905</v>
      </c>
      <c r="F43" s="177">
        <f>_xlfn.XLOOKUP(E43,Order!$D:$D,Order!G:G,0)</f>
        <v>0</v>
      </c>
      <c r="H43" s="174">
        <v>13905</v>
      </c>
      <c r="I43" s="178">
        <f>_xlfn.XLOOKUP(H43,Order!$D:$D,Order!$I:$I,0)</f>
        <v>0</v>
      </c>
      <c r="K43" s="173">
        <v>13905</v>
      </c>
      <c r="L43" s="177">
        <f>_xlfn.XLOOKUP(K43,Order!$D:$D,Order!$K:$K,0)</f>
        <v>0</v>
      </c>
      <c r="N43" s="174">
        <v>13905</v>
      </c>
      <c r="O43" s="178">
        <f>_xlfn.XLOOKUP(N43,Order!$D:$D,Order!M:M,0)</f>
        <v>0</v>
      </c>
      <c r="T43" s="17" t="s">
        <v>41</v>
      </c>
      <c r="U43" s="16"/>
      <c r="V43" s="123">
        <v>13903</v>
      </c>
      <c r="W43" s="37" t="s">
        <v>28</v>
      </c>
      <c r="X43" s="40"/>
      <c r="Y43" s="104">
        <f>_xlfn.XLOOKUP(V43,Order!D:D,Order!G:G,0)</f>
        <v>0</v>
      </c>
      <c r="Z43" s="93">
        <f t="shared" si="7"/>
        <v>0</v>
      </c>
      <c r="AA43" s="104">
        <f>_xlfn.XLOOKUP(V43,Order!D:D,Order!I:I,0)</f>
        <v>0</v>
      </c>
      <c r="AB43" s="93">
        <f t="shared" si="7"/>
        <v>0</v>
      </c>
      <c r="AC43" s="104">
        <f>_xlfn.XLOOKUP(V43,Order!D:D,Order!K:K,0)</f>
        <v>0</v>
      </c>
      <c r="AD43" s="93">
        <f t="shared" si="8"/>
        <v>0</v>
      </c>
      <c r="AE43" s="104">
        <f>_xlfn.XLOOKUP(V43,Order!D:D,Order!M:M,0)</f>
        <v>0</v>
      </c>
      <c r="AF43" s="93">
        <f t="shared" si="9"/>
        <v>0</v>
      </c>
      <c r="AG43" s="169">
        <f t="shared" si="2"/>
        <v>0</v>
      </c>
      <c r="AH43" s="169">
        <f t="shared" si="3"/>
        <v>0</v>
      </c>
      <c r="AI43"/>
      <c r="AJ43"/>
      <c r="AK43"/>
      <c r="AL43"/>
      <c r="AM43"/>
    </row>
    <row r="44" spans="2:40" ht="15" customHeight="1" x14ac:dyDescent="0.2">
      <c r="E44" s="173" t="s">
        <v>47</v>
      </c>
      <c r="F44" s="177">
        <f>_xlfn.XLOOKUP(E44,Order!$D:$D,Order!G:G,0)</f>
        <v>0</v>
      </c>
      <c r="H44" s="174" t="s">
        <v>47</v>
      </c>
      <c r="I44" s="178">
        <f>_xlfn.XLOOKUP(H44,Order!$D:$D,Order!$I:$I,0)</f>
        <v>0</v>
      </c>
      <c r="K44" s="173" t="s">
        <v>47</v>
      </c>
      <c r="L44" s="177">
        <f>_xlfn.XLOOKUP(K44,Order!$D:$D,Order!$K:$K,0)</f>
        <v>0</v>
      </c>
      <c r="N44" s="174" t="s">
        <v>47</v>
      </c>
      <c r="O44" s="178">
        <f>_xlfn.XLOOKUP(N44,Order!$D:$D,Order!M:M,0)</f>
        <v>0</v>
      </c>
      <c r="T44" s="17" t="s">
        <v>41</v>
      </c>
      <c r="U44" s="16"/>
      <c r="V44" s="123">
        <v>13904</v>
      </c>
      <c r="W44" s="37" t="s">
        <v>45</v>
      </c>
      <c r="X44" s="40"/>
      <c r="Y44" s="104">
        <f>_xlfn.XLOOKUP(V44,Order!D:D,Order!G:G,0)</f>
        <v>0</v>
      </c>
      <c r="Z44" s="93">
        <f t="shared" si="7"/>
        <v>0</v>
      </c>
      <c r="AA44" s="104">
        <f>_xlfn.XLOOKUP(V44,Order!D:D,Order!I:I,0)</f>
        <v>0</v>
      </c>
      <c r="AB44" s="93">
        <f t="shared" si="7"/>
        <v>0</v>
      </c>
      <c r="AC44" s="104">
        <f>_xlfn.XLOOKUP(V44,Order!D:D,Order!K:K,0)</f>
        <v>0</v>
      </c>
      <c r="AD44" s="93">
        <f t="shared" si="8"/>
        <v>0</v>
      </c>
      <c r="AE44" s="104">
        <f>_xlfn.XLOOKUP(V44,Order!D:D,Order!M:M,0)</f>
        <v>0</v>
      </c>
      <c r="AF44" s="93">
        <f t="shared" si="9"/>
        <v>0</v>
      </c>
      <c r="AG44" s="169">
        <f t="shared" si="2"/>
        <v>0</v>
      </c>
      <c r="AH44" s="169">
        <f t="shared" si="3"/>
        <v>0</v>
      </c>
      <c r="AI44"/>
      <c r="AJ44"/>
      <c r="AK44" s="167" t="s">
        <v>184</v>
      </c>
      <c r="AL44" t="s">
        <v>189</v>
      </c>
      <c r="AM44" t="s">
        <v>190</v>
      </c>
      <c r="AN44" s="172">
        <f>+COUNTIF(AL45:AL52,"&gt;0")</f>
        <v>0</v>
      </c>
    </row>
    <row r="45" spans="2:40" ht="15" customHeight="1" x14ac:dyDescent="0.2">
      <c r="E45" s="173" t="s">
        <v>48</v>
      </c>
      <c r="F45" s="177">
        <f>_xlfn.XLOOKUP(E45,Order!$D:$D,Order!G:G,0)</f>
        <v>0</v>
      </c>
      <c r="H45" s="174" t="s">
        <v>48</v>
      </c>
      <c r="I45" s="178">
        <f>_xlfn.XLOOKUP(H45,Order!$D:$D,Order!$I:$I,0)</f>
        <v>0</v>
      </c>
      <c r="K45" s="173" t="s">
        <v>48</v>
      </c>
      <c r="L45" s="177">
        <f>_xlfn.XLOOKUP(K45,Order!$D:$D,Order!$K:$K,0)</f>
        <v>0</v>
      </c>
      <c r="N45" s="174" t="s">
        <v>48</v>
      </c>
      <c r="O45" s="178">
        <f>_xlfn.XLOOKUP(N45,Order!$D:$D,Order!M:M,0)</f>
        <v>0</v>
      </c>
      <c r="T45" s="17" t="s">
        <v>41</v>
      </c>
      <c r="U45" s="16"/>
      <c r="V45" s="123">
        <v>13905</v>
      </c>
      <c r="W45" s="37" t="s">
        <v>30</v>
      </c>
      <c r="X45" s="40"/>
      <c r="Y45" s="105">
        <f>_xlfn.XLOOKUP(V45,Order!D:D,Order!G:G,0)</f>
        <v>0</v>
      </c>
      <c r="Z45" s="94">
        <f t="shared" si="7"/>
        <v>0</v>
      </c>
      <c r="AA45" s="105">
        <f>_xlfn.XLOOKUP(V45,Order!D:D,Order!I:I,0)</f>
        <v>0</v>
      </c>
      <c r="AB45" s="94">
        <f t="shared" si="7"/>
        <v>0</v>
      </c>
      <c r="AC45" s="105">
        <f>_xlfn.XLOOKUP(V45,Order!D:D,Order!K:K,0)</f>
        <v>0</v>
      </c>
      <c r="AD45" s="94">
        <f t="shared" si="8"/>
        <v>0</v>
      </c>
      <c r="AE45" s="105">
        <f>_xlfn.XLOOKUP(V45,Order!D:D,Order!M:M,0)</f>
        <v>0</v>
      </c>
      <c r="AF45" s="94">
        <f t="shared" si="9"/>
        <v>0</v>
      </c>
      <c r="AG45" s="169">
        <f t="shared" si="2"/>
        <v>0</v>
      </c>
      <c r="AH45" s="169">
        <f t="shared" si="3"/>
        <v>0</v>
      </c>
      <c r="AI45"/>
      <c r="AJ45"/>
      <c r="AK45" s="168" t="s">
        <v>69</v>
      </c>
      <c r="AL45">
        <v>0</v>
      </c>
      <c r="AM45">
        <v>0</v>
      </c>
    </row>
    <row r="46" spans="2:40" ht="15" customHeight="1" x14ac:dyDescent="0.2">
      <c r="E46" s="173" t="s">
        <v>49</v>
      </c>
      <c r="F46" s="177">
        <f>_xlfn.XLOOKUP(E46,Order!$D:$D,Order!G:G,0)</f>
        <v>0</v>
      </c>
      <c r="H46" s="174" t="s">
        <v>49</v>
      </c>
      <c r="I46" s="178">
        <f>_xlfn.XLOOKUP(H46,Order!$D:$D,Order!$I:$I,0)</f>
        <v>0</v>
      </c>
      <c r="K46" s="173" t="s">
        <v>49</v>
      </c>
      <c r="L46" s="177">
        <f>_xlfn.XLOOKUP(K46,Order!$D:$D,Order!$K:$K,0)</f>
        <v>0</v>
      </c>
      <c r="N46" s="174" t="s">
        <v>49</v>
      </c>
      <c r="O46" s="178">
        <f>_xlfn.XLOOKUP(N46,Order!$D:$D,Order!M:M,0)</f>
        <v>0</v>
      </c>
      <c r="T46" s="19" t="s">
        <v>46</v>
      </c>
      <c r="U46" s="20"/>
      <c r="V46" s="25" t="s">
        <v>47</v>
      </c>
      <c r="W46" s="24" t="s">
        <v>7</v>
      </c>
      <c r="X46" s="39">
        <v>91.8</v>
      </c>
      <c r="Y46" s="103">
        <f>_xlfn.XLOOKUP(V46,Order!D:D,Order!G:G,0)</f>
        <v>0</v>
      </c>
      <c r="Z46" s="92">
        <f>Y46*$X$46</f>
        <v>0</v>
      </c>
      <c r="AA46" s="103">
        <f>_xlfn.XLOOKUP(V46,Order!D:D,Order!I:I,0)</f>
        <v>0</v>
      </c>
      <c r="AB46" s="92">
        <f>AA46*$X$46</f>
        <v>0</v>
      </c>
      <c r="AC46" s="103">
        <f>_xlfn.XLOOKUP(V46,Order!D:D,Order!K:K,0)</f>
        <v>0</v>
      </c>
      <c r="AD46" s="92">
        <f>AC46*$X$46</f>
        <v>0</v>
      </c>
      <c r="AE46" s="103">
        <f>_xlfn.XLOOKUP(V46,Order!D:D,Order!M:M,0)</f>
        <v>0</v>
      </c>
      <c r="AF46" s="92">
        <f>AE46*$X$46</f>
        <v>0</v>
      </c>
      <c r="AG46" s="169">
        <f t="shared" si="2"/>
        <v>0</v>
      </c>
      <c r="AH46" s="169">
        <f t="shared" si="3"/>
        <v>0</v>
      </c>
      <c r="AI46"/>
      <c r="AJ46"/>
      <c r="AK46" s="168" t="s">
        <v>58</v>
      </c>
      <c r="AL46">
        <v>0</v>
      </c>
      <c r="AM46">
        <v>0</v>
      </c>
    </row>
    <row r="47" spans="2:40" ht="15" customHeight="1" x14ac:dyDescent="0.2">
      <c r="E47" s="173" t="s">
        <v>50</v>
      </c>
      <c r="F47" s="177">
        <f>_xlfn.XLOOKUP(E47,Order!$D:$D,Order!G:G,0)</f>
        <v>0</v>
      </c>
      <c r="H47" s="174" t="s">
        <v>50</v>
      </c>
      <c r="I47" s="178">
        <f>_xlfn.XLOOKUP(H47,Order!$D:$D,Order!$I:$I,0)</f>
        <v>0</v>
      </c>
      <c r="K47" s="173" t="s">
        <v>50</v>
      </c>
      <c r="L47" s="177">
        <f>_xlfn.XLOOKUP(K47,Order!$D:$D,Order!$K:$K,0)</f>
        <v>0</v>
      </c>
      <c r="N47" s="174" t="s">
        <v>50</v>
      </c>
      <c r="O47" s="178">
        <f>_xlfn.XLOOKUP(N47,Order!$D:$D,Order!M:M,0)</f>
        <v>0</v>
      </c>
      <c r="T47" s="19" t="s">
        <v>46</v>
      </c>
      <c r="U47" s="16"/>
      <c r="V47" s="123" t="s">
        <v>48</v>
      </c>
      <c r="W47" s="37" t="s">
        <v>24</v>
      </c>
      <c r="X47" s="40"/>
      <c r="Y47" s="104">
        <f>_xlfn.XLOOKUP(V47,Order!D:D,Order!G:G,0)</f>
        <v>0</v>
      </c>
      <c r="Z47" s="93">
        <f t="shared" ref="Z47:AB53" si="10">Y47*$X$46</f>
        <v>0</v>
      </c>
      <c r="AA47" s="104">
        <f>_xlfn.XLOOKUP(V47,Order!D:D,Order!I:I,0)</f>
        <v>0</v>
      </c>
      <c r="AB47" s="93">
        <f t="shared" si="10"/>
        <v>0</v>
      </c>
      <c r="AC47" s="104">
        <f>_xlfn.XLOOKUP(V47,Order!D:D,Order!K:K,0)</f>
        <v>0</v>
      </c>
      <c r="AD47" s="93">
        <f t="shared" ref="AD47" si="11">AC47*$X$46</f>
        <v>0</v>
      </c>
      <c r="AE47" s="104">
        <f>_xlfn.XLOOKUP(V47,Order!D:D,Order!M:M,0)</f>
        <v>0</v>
      </c>
      <c r="AF47" s="93">
        <f t="shared" ref="AF47:AF53" si="12">AE47*$X$46</f>
        <v>0</v>
      </c>
      <c r="AG47" s="169">
        <f t="shared" si="2"/>
        <v>0</v>
      </c>
      <c r="AH47" s="169">
        <f t="shared" si="3"/>
        <v>0</v>
      </c>
      <c r="AI47"/>
      <c r="AJ47"/>
      <c r="AK47" s="168" t="s">
        <v>64</v>
      </c>
      <c r="AL47">
        <v>0</v>
      </c>
      <c r="AM47">
        <v>0</v>
      </c>
    </row>
    <row r="48" spans="2:40" ht="15" customHeight="1" x14ac:dyDescent="0.2">
      <c r="E48" s="175">
        <v>11189</v>
      </c>
      <c r="F48" s="177">
        <f>_xlfn.XLOOKUP(E48,Order!$D:$D,Order!G:G,0)</f>
        <v>0</v>
      </c>
      <c r="H48" s="176">
        <v>11189</v>
      </c>
      <c r="I48" s="178">
        <f>_xlfn.XLOOKUP(H48,Order!$D:$D,Order!$I:$I,0)</f>
        <v>0</v>
      </c>
      <c r="K48" s="175">
        <v>11189</v>
      </c>
      <c r="L48" s="177">
        <f>_xlfn.XLOOKUP(K48,Order!$D:$D,Order!$K:$K,0)</f>
        <v>0</v>
      </c>
      <c r="N48" s="176">
        <v>11189</v>
      </c>
      <c r="O48" s="178">
        <f>_xlfn.XLOOKUP(N48,Order!$D:$D,Order!M:M,0)</f>
        <v>0</v>
      </c>
      <c r="T48" s="19" t="s">
        <v>46</v>
      </c>
      <c r="U48" s="16"/>
      <c r="V48" s="123" t="s">
        <v>49</v>
      </c>
      <c r="W48" s="37" t="s">
        <v>18</v>
      </c>
      <c r="X48" s="40"/>
      <c r="Y48" s="104">
        <f>_xlfn.XLOOKUP(V48,Order!D:D,Order!G:G,0)</f>
        <v>0</v>
      </c>
      <c r="Z48" s="93">
        <f t="shared" si="10"/>
        <v>0</v>
      </c>
      <c r="AA48" s="104">
        <f>_xlfn.XLOOKUP(V48,Order!D:D,Order!I:I,0)</f>
        <v>0</v>
      </c>
      <c r="AB48" s="93">
        <f t="shared" si="10"/>
        <v>0</v>
      </c>
      <c r="AC48" s="104">
        <f>_xlfn.XLOOKUP(V48,Order!D:D,Order!K:K,0)</f>
        <v>0</v>
      </c>
      <c r="AD48" s="93">
        <f>AC48*$X$46</f>
        <v>0</v>
      </c>
      <c r="AE48" s="104">
        <f>_xlfn.XLOOKUP(V48,Order!D:D,Order!M:M,0)</f>
        <v>0</v>
      </c>
      <c r="AF48" s="93">
        <f t="shared" si="12"/>
        <v>0</v>
      </c>
      <c r="AG48" s="169">
        <f t="shared" si="2"/>
        <v>0</v>
      </c>
      <c r="AH48" s="169">
        <f t="shared" si="3"/>
        <v>0</v>
      </c>
      <c r="AI48"/>
      <c r="AJ48"/>
      <c r="AK48" s="168" t="s">
        <v>179</v>
      </c>
      <c r="AL48">
        <v>0</v>
      </c>
      <c r="AM48">
        <v>0</v>
      </c>
    </row>
    <row r="49" spans="5:40" ht="15" customHeight="1" x14ac:dyDescent="0.2">
      <c r="E49" s="173">
        <v>14707</v>
      </c>
      <c r="F49" s="177">
        <f>_xlfn.XLOOKUP(E49,Order!$D:$D,Order!G:G,0)</f>
        <v>0</v>
      </c>
      <c r="H49" s="174">
        <v>14707</v>
      </c>
      <c r="I49" s="178">
        <f>_xlfn.XLOOKUP(H49,Order!$D:$D,Order!$I:$I,0)</f>
        <v>0</v>
      </c>
      <c r="K49" s="173">
        <v>14707</v>
      </c>
      <c r="L49" s="177">
        <f>_xlfn.XLOOKUP(K49,Order!$D:$D,Order!$K:$K,0)</f>
        <v>0</v>
      </c>
      <c r="N49" s="174">
        <v>14707</v>
      </c>
      <c r="O49" s="178">
        <f>_xlfn.XLOOKUP(N49,Order!$D:$D,Order!M:M,0)</f>
        <v>0</v>
      </c>
      <c r="T49" s="19" t="s">
        <v>46</v>
      </c>
      <c r="U49" s="16"/>
      <c r="V49" s="29" t="s">
        <v>50</v>
      </c>
      <c r="W49" s="30" t="s">
        <v>26</v>
      </c>
      <c r="X49" s="40"/>
      <c r="Y49" s="104">
        <f>_xlfn.XLOOKUP(V49,Order!D:D,Order!G:G,0)</f>
        <v>0</v>
      </c>
      <c r="Z49" s="93">
        <f t="shared" si="10"/>
        <v>0</v>
      </c>
      <c r="AA49" s="104">
        <f>_xlfn.XLOOKUP(V49,Order!D:D,Order!I:I,0)</f>
        <v>0</v>
      </c>
      <c r="AB49" s="93">
        <f t="shared" si="10"/>
        <v>0</v>
      </c>
      <c r="AC49" s="104">
        <f>_xlfn.XLOOKUP(V49,Order!D:D,Order!K:K,0)</f>
        <v>0</v>
      </c>
      <c r="AD49" s="93">
        <f t="shared" ref="AD49:AD53" si="13">AC49*$X$46</f>
        <v>0</v>
      </c>
      <c r="AE49" s="104">
        <f>_xlfn.XLOOKUP(V49,Order!D:D,Order!M:M,0)</f>
        <v>0</v>
      </c>
      <c r="AF49" s="93">
        <f t="shared" si="12"/>
        <v>0</v>
      </c>
      <c r="AG49" s="169">
        <f t="shared" si="2"/>
        <v>0</v>
      </c>
      <c r="AH49" s="169">
        <f t="shared" si="3"/>
        <v>0</v>
      </c>
      <c r="AI49"/>
      <c r="AJ49"/>
      <c r="AK49" s="168" t="s">
        <v>116</v>
      </c>
      <c r="AL49">
        <v>0</v>
      </c>
      <c r="AM49">
        <v>0</v>
      </c>
    </row>
    <row r="50" spans="5:40" ht="15" customHeight="1" x14ac:dyDescent="0.2">
      <c r="E50" s="173">
        <v>14708</v>
      </c>
      <c r="F50" s="177">
        <f>_xlfn.XLOOKUP(E50,Order!$D:$D,Order!G:G,0)</f>
        <v>0</v>
      </c>
      <c r="H50" s="174">
        <v>14708</v>
      </c>
      <c r="I50" s="178">
        <f>_xlfn.XLOOKUP(H50,Order!$D:$D,Order!$I:$I,0)</f>
        <v>0</v>
      </c>
      <c r="K50" s="173">
        <v>14708</v>
      </c>
      <c r="L50" s="177">
        <f>_xlfn.XLOOKUP(K50,Order!$D:$D,Order!$K:$K,0)</f>
        <v>0</v>
      </c>
      <c r="N50" s="174">
        <v>14708</v>
      </c>
      <c r="O50" s="178">
        <f>_xlfn.XLOOKUP(N50,Order!$D:$D,Order!M:M,0)</f>
        <v>0</v>
      </c>
      <c r="T50" s="19" t="s">
        <v>46</v>
      </c>
      <c r="U50" s="16"/>
      <c r="V50" s="41">
        <v>11189</v>
      </c>
      <c r="W50" s="41" t="s">
        <v>27</v>
      </c>
      <c r="X50" s="40"/>
      <c r="Y50" s="104">
        <f>_xlfn.XLOOKUP(V50,Order!D:D,Order!G:G,0)</f>
        <v>0</v>
      </c>
      <c r="Z50" s="93">
        <f t="shared" si="10"/>
        <v>0</v>
      </c>
      <c r="AA50" s="104">
        <f>_xlfn.XLOOKUP(V50,Order!D:D,Order!I:I,0)</f>
        <v>0</v>
      </c>
      <c r="AB50" s="93">
        <f t="shared" si="10"/>
        <v>0</v>
      </c>
      <c r="AC50" s="104">
        <f>_xlfn.XLOOKUP(V50,Order!D:D,Order!K:K,0)</f>
        <v>0</v>
      </c>
      <c r="AD50" s="93">
        <f t="shared" si="13"/>
        <v>0</v>
      </c>
      <c r="AE50" s="104">
        <f>_xlfn.XLOOKUP(V50,Order!D:D,Order!M:M,0)</f>
        <v>0</v>
      </c>
      <c r="AF50" s="93">
        <f t="shared" si="12"/>
        <v>0</v>
      </c>
      <c r="AG50" s="169">
        <f t="shared" si="2"/>
        <v>0</v>
      </c>
      <c r="AH50" s="169">
        <f t="shared" si="3"/>
        <v>0</v>
      </c>
      <c r="AI50"/>
      <c r="AJ50"/>
      <c r="AK50" s="168" t="s">
        <v>66</v>
      </c>
      <c r="AL50">
        <v>0</v>
      </c>
      <c r="AM50">
        <v>0</v>
      </c>
    </row>
    <row r="51" spans="5:40" ht="15" customHeight="1" x14ac:dyDescent="0.2">
      <c r="E51" s="173">
        <v>14709</v>
      </c>
      <c r="F51" s="177">
        <f>_xlfn.XLOOKUP(E51,Order!$D:$D,Order!G:G,0)</f>
        <v>0</v>
      </c>
      <c r="H51" s="174">
        <v>14709</v>
      </c>
      <c r="I51" s="178">
        <f>_xlfn.XLOOKUP(H51,Order!$D:$D,Order!$I:$I,0)</f>
        <v>0</v>
      </c>
      <c r="K51" s="173">
        <v>14709</v>
      </c>
      <c r="L51" s="177">
        <f>_xlfn.XLOOKUP(K51,Order!$D:$D,Order!$K:$K,0)</f>
        <v>0</v>
      </c>
      <c r="N51" s="174">
        <v>14709</v>
      </c>
      <c r="O51" s="178">
        <f>_xlfn.XLOOKUP(N51,Order!$D:$D,Order!M:M,0)</f>
        <v>0</v>
      </c>
      <c r="T51" s="19" t="s">
        <v>46</v>
      </c>
      <c r="U51" s="16"/>
      <c r="V51" s="124">
        <v>14707</v>
      </c>
      <c r="W51" s="30" t="s">
        <v>28</v>
      </c>
      <c r="X51" s="40"/>
      <c r="Y51" s="104">
        <f>_xlfn.XLOOKUP(V51,Order!D:D,Order!G:G,0)</f>
        <v>0</v>
      </c>
      <c r="Z51" s="93">
        <f t="shared" si="10"/>
        <v>0</v>
      </c>
      <c r="AA51" s="104">
        <f>_xlfn.XLOOKUP(V51,Order!D:D,Order!I:I,0)</f>
        <v>0</v>
      </c>
      <c r="AB51" s="93">
        <f t="shared" si="10"/>
        <v>0</v>
      </c>
      <c r="AC51" s="104">
        <f>_xlfn.XLOOKUP(V51,Order!D:D,Order!K:K,0)</f>
        <v>0</v>
      </c>
      <c r="AD51" s="93">
        <f t="shared" si="13"/>
        <v>0</v>
      </c>
      <c r="AE51" s="104">
        <f>_xlfn.XLOOKUP(V51,Order!D:D,Order!M:M,0)</f>
        <v>0</v>
      </c>
      <c r="AF51" s="93">
        <f t="shared" si="12"/>
        <v>0</v>
      </c>
      <c r="AG51" s="169">
        <f t="shared" si="2"/>
        <v>0</v>
      </c>
      <c r="AH51" s="169">
        <f t="shared" si="3"/>
        <v>0</v>
      </c>
      <c r="AI51"/>
      <c r="AJ51"/>
      <c r="AK51" s="168" t="s">
        <v>65</v>
      </c>
      <c r="AL51">
        <v>0</v>
      </c>
      <c r="AM51">
        <v>0</v>
      </c>
    </row>
    <row r="52" spans="5:40" ht="15" customHeight="1" x14ac:dyDescent="0.2">
      <c r="E52" s="173" t="s">
        <v>52</v>
      </c>
      <c r="F52" s="177">
        <f>_xlfn.XLOOKUP(E52,Order!$D:$D,Order!G:G,0)</f>
        <v>0</v>
      </c>
      <c r="H52" s="174" t="s">
        <v>52</v>
      </c>
      <c r="I52" s="178">
        <f>_xlfn.XLOOKUP(H52,Order!$D:$D,Order!$I:$I,0)</f>
        <v>0</v>
      </c>
      <c r="K52" s="173" t="s">
        <v>52</v>
      </c>
      <c r="L52" s="177">
        <f>_xlfn.XLOOKUP(K52,Order!$D:$D,Order!$K:$K,0)</f>
        <v>0</v>
      </c>
      <c r="N52" s="174" t="s">
        <v>52</v>
      </c>
      <c r="O52" s="178">
        <f>_xlfn.XLOOKUP(N52,Order!$D:$D,Order!M:M,0)</f>
        <v>0</v>
      </c>
      <c r="T52" s="19" t="s">
        <v>46</v>
      </c>
      <c r="U52" s="16"/>
      <c r="V52" s="124">
        <v>14708</v>
      </c>
      <c r="W52" s="30" t="s">
        <v>45</v>
      </c>
      <c r="X52" s="40"/>
      <c r="Y52" s="104">
        <f>_xlfn.XLOOKUP(V52,Order!D:D,Order!G:G,0)</f>
        <v>0</v>
      </c>
      <c r="Z52" s="93">
        <f t="shared" si="10"/>
        <v>0</v>
      </c>
      <c r="AA52" s="104">
        <f>_xlfn.XLOOKUP(V52,Order!D:D,Order!I:I,0)</f>
        <v>0</v>
      </c>
      <c r="AB52" s="93">
        <f t="shared" si="10"/>
        <v>0</v>
      </c>
      <c r="AC52" s="104">
        <f>_xlfn.XLOOKUP(V52,Order!D:D,Order!K:K,0)</f>
        <v>0</v>
      </c>
      <c r="AD52" s="93">
        <f t="shared" si="13"/>
        <v>0</v>
      </c>
      <c r="AE52" s="104">
        <f>_xlfn.XLOOKUP(V52,Order!D:D,Order!M:M,0)</f>
        <v>0</v>
      </c>
      <c r="AF52" s="93">
        <f t="shared" si="12"/>
        <v>0</v>
      </c>
      <c r="AG52" s="169">
        <f t="shared" si="2"/>
        <v>0</v>
      </c>
      <c r="AH52" s="169">
        <f t="shared" si="3"/>
        <v>0</v>
      </c>
      <c r="AI52"/>
      <c r="AJ52"/>
      <c r="AK52" s="168" t="s">
        <v>68</v>
      </c>
      <c r="AL52">
        <v>0</v>
      </c>
      <c r="AM52">
        <v>0</v>
      </c>
    </row>
    <row r="53" spans="5:40" ht="15" customHeight="1" x14ac:dyDescent="0.2">
      <c r="E53" s="175">
        <v>12675</v>
      </c>
      <c r="F53" s="177">
        <f>_xlfn.XLOOKUP(E53,Order!$D:$D,Order!G:G,0)</f>
        <v>0</v>
      </c>
      <c r="H53" s="176">
        <v>12675</v>
      </c>
      <c r="I53" s="178">
        <f>_xlfn.XLOOKUP(H53,Order!$D:$D,Order!$I:$I,0)</f>
        <v>0</v>
      </c>
      <c r="K53" s="175">
        <v>12675</v>
      </c>
      <c r="L53" s="177">
        <f>_xlfn.XLOOKUP(K53,Order!$D:$D,Order!$K:$K,0)</f>
        <v>0</v>
      </c>
      <c r="N53" s="176">
        <v>12675</v>
      </c>
      <c r="O53" s="178">
        <f>_xlfn.XLOOKUP(N53,Order!$D:$D,Order!M:M,0)</f>
        <v>0</v>
      </c>
      <c r="T53" s="19" t="s">
        <v>46</v>
      </c>
      <c r="U53" s="16"/>
      <c r="V53" s="124">
        <v>14709</v>
      </c>
      <c r="W53" s="30" t="s">
        <v>30</v>
      </c>
      <c r="X53" s="40"/>
      <c r="Y53" s="105">
        <f>_xlfn.XLOOKUP(V53,Order!D:D,Order!G:G,0)</f>
        <v>0</v>
      </c>
      <c r="Z53" s="94">
        <f t="shared" si="10"/>
        <v>0</v>
      </c>
      <c r="AA53" s="105">
        <f>_xlfn.XLOOKUP(V53,Order!D:D,Order!I:I,0)</f>
        <v>0</v>
      </c>
      <c r="AB53" s="94">
        <f t="shared" si="10"/>
        <v>0</v>
      </c>
      <c r="AC53" s="105">
        <f>_xlfn.XLOOKUP(V53,Order!D:D,Order!K:K,0)</f>
        <v>0</v>
      </c>
      <c r="AD53" s="94">
        <f t="shared" si="13"/>
        <v>0</v>
      </c>
      <c r="AE53" s="105">
        <f>_xlfn.XLOOKUP(V53,Order!D:D,Order!M:M,0)</f>
        <v>0</v>
      </c>
      <c r="AF53" s="94">
        <f t="shared" si="12"/>
        <v>0</v>
      </c>
      <c r="AG53" s="169">
        <f t="shared" si="2"/>
        <v>0</v>
      </c>
      <c r="AH53" s="169">
        <f t="shared" si="3"/>
        <v>0</v>
      </c>
      <c r="AI53"/>
      <c r="AJ53"/>
      <c r="AK53" s="168" t="s">
        <v>185</v>
      </c>
      <c r="AL53">
        <v>0</v>
      </c>
      <c r="AM53">
        <v>0</v>
      </c>
    </row>
    <row r="54" spans="5:40" ht="15" customHeight="1" x14ac:dyDescent="0.2">
      <c r="E54" s="173" t="s">
        <v>53</v>
      </c>
      <c r="F54" s="177">
        <f>_xlfn.XLOOKUP(E54,Order!$D:$D,Order!G:G,0)</f>
        <v>0</v>
      </c>
      <c r="H54" s="174" t="s">
        <v>53</v>
      </c>
      <c r="I54" s="178">
        <f>_xlfn.XLOOKUP(H54,Order!$D:$D,Order!$I:$I,0)</f>
        <v>0</v>
      </c>
      <c r="K54" s="173" t="s">
        <v>53</v>
      </c>
      <c r="L54" s="177">
        <f>_xlfn.XLOOKUP(K54,Order!$D:$D,Order!$K:$K,0)</f>
        <v>0</v>
      </c>
      <c r="N54" s="174" t="s">
        <v>53</v>
      </c>
      <c r="O54" s="178">
        <f>_xlfn.XLOOKUP(N54,Order!$D:$D,Order!M:M,0)</f>
        <v>0</v>
      </c>
      <c r="T54" s="19" t="s">
        <v>51</v>
      </c>
      <c r="U54" s="20"/>
      <c r="V54" s="25" t="s">
        <v>52</v>
      </c>
      <c r="W54" s="24" t="s">
        <v>7</v>
      </c>
      <c r="X54" s="39">
        <v>91.8</v>
      </c>
      <c r="Y54" s="102">
        <f>_xlfn.XLOOKUP(V54,Order!D:D,Order!G:G,0)</f>
        <v>0</v>
      </c>
      <c r="Z54" s="91">
        <f>Y54*$X$54</f>
        <v>0</v>
      </c>
      <c r="AA54" s="102">
        <f>_xlfn.XLOOKUP(V54,Order!D:D,Order!I:I,0)</f>
        <v>0</v>
      </c>
      <c r="AB54" s="91">
        <f>AA54*$X$54</f>
        <v>0</v>
      </c>
      <c r="AC54" s="102">
        <f>_xlfn.XLOOKUP(V54,Order!D:D,Order!K:K,0)</f>
        <v>0</v>
      </c>
      <c r="AD54" s="91">
        <f>AC54*$X$54</f>
        <v>0</v>
      </c>
      <c r="AE54" s="102">
        <f>_xlfn.XLOOKUP(V54,Order!D:D,Order!M:M,0)</f>
        <v>0</v>
      </c>
      <c r="AF54" s="91">
        <f>AE54*$X$54</f>
        <v>0</v>
      </c>
      <c r="AG54" s="169">
        <f t="shared" si="2"/>
        <v>0</v>
      </c>
      <c r="AH54" s="169">
        <f t="shared" si="3"/>
        <v>0</v>
      </c>
      <c r="AI54"/>
      <c r="AJ54"/>
      <c r="AK54"/>
      <c r="AL54"/>
      <c r="AM54"/>
    </row>
    <row r="55" spans="5:40" ht="15" customHeight="1" x14ac:dyDescent="0.2">
      <c r="E55" s="173">
        <v>11141</v>
      </c>
      <c r="F55" s="177">
        <f>_xlfn.XLOOKUP(E55,Order!$D:$D,Order!G:G,0)</f>
        <v>0</v>
      </c>
      <c r="H55" s="174">
        <v>11141</v>
      </c>
      <c r="I55" s="178">
        <f>_xlfn.XLOOKUP(H55,Order!$D:$D,Order!$I:$I,0)</f>
        <v>0</v>
      </c>
      <c r="K55" s="173">
        <v>11141</v>
      </c>
      <c r="L55" s="177">
        <f>_xlfn.XLOOKUP(K55,Order!$D:$D,Order!$K:$K,0)</f>
        <v>0</v>
      </c>
      <c r="N55" s="174">
        <v>11141</v>
      </c>
      <c r="O55" s="178">
        <f>_xlfn.XLOOKUP(N55,Order!$D:$D,Order!M:M,0)</f>
        <v>0</v>
      </c>
      <c r="T55" s="19" t="s">
        <v>51</v>
      </c>
      <c r="U55" s="16"/>
      <c r="V55" s="42">
        <v>12675</v>
      </c>
      <c r="W55" s="42" t="s">
        <v>45</v>
      </c>
      <c r="X55" s="38"/>
      <c r="Y55" s="105">
        <f>_xlfn.XLOOKUP(V55,Order!D:D,Order!G:G,0)</f>
        <v>0</v>
      </c>
      <c r="Z55" s="94">
        <f>Y55*$X$54</f>
        <v>0</v>
      </c>
      <c r="AA55" s="105">
        <f>_xlfn.XLOOKUP(V55,Order!D:D,Order!I:I,0)</f>
        <v>0</v>
      </c>
      <c r="AB55" s="94">
        <f>AA55*$X$54</f>
        <v>0</v>
      </c>
      <c r="AC55" s="105">
        <f>_xlfn.XLOOKUP(V55,Order!D:D,Order!K:K,0)</f>
        <v>0</v>
      </c>
      <c r="AD55" s="94">
        <f>AC55*$X$54</f>
        <v>0</v>
      </c>
      <c r="AE55" s="105">
        <f>_xlfn.XLOOKUP(V55,Order!D:D,Order!M:M,0)</f>
        <v>0</v>
      </c>
      <c r="AF55" s="94">
        <f>AE55*$X$54</f>
        <v>0</v>
      </c>
      <c r="AG55" s="169">
        <f t="shared" si="2"/>
        <v>0</v>
      </c>
      <c r="AH55" s="169">
        <f t="shared" si="3"/>
        <v>0</v>
      </c>
      <c r="AI55"/>
      <c r="AJ55"/>
      <c r="AK55" s="167" t="s">
        <v>184</v>
      </c>
      <c r="AL55" t="s">
        <v>189</v>
      </c>
      <c r="AM55" t="s">
        <v>190</v>
      </c>
      <c r="AN55" s="172">
        <f>+COUNTIF(AL56:AL71,"&gt;0")</f>
        <v>0</v>
      </c>
    </row>
    <row r="56" spans="5:40" ht="15" customHeight="1" x14ac:dyDescent="0.2">
      <c r="E56" s="173">
        <v>11183</v>
      </c>
      <c r="F56" s="177">
        <f>_xlfn.XLOOKUP(E56,Order!$D:$D,Order!G:G,0)</f>
        <v>0</v>
      </c>
      <c r="H56" s="174">
        <v>11183</v>
      </c>
      <c r="I56" s="178">
        <f>_xlfn.XLOOKUP(H56,Order!$D:$D,Order!$I:$I,0)</f>
        <v>0</v>
      </c>
      <c r="K56" s="173">
        <v>11183</v>
      </c>
      <c r="L56" s="177">
        <f>_xlfn.XLOOKUP(K56,Order!$D:$D,Order!$K:$K,0)</f>
        <v>0</v>
      </c>
      <c r="N56" s="174">
        <v>11183</v>
      </c>
      <c r="O56" s="178">
        <f>_xlfn.XLOOKUP(N56,Order!$D:$D,Order!M:M,0)</f>
        <v>0</v>
      </c>
      <c r="T56" s="19" t="s">
        <v>51</v>
      </c>
      <c r="U56" s="16"/>
      <c r="V56" s="28" t="s">
        <v>53</v>
      </c>
      <c r="W56" s="32" t="s">
        <v>54</v>
      </c>
      <c r="X56" s="39">
        <v>97.2</v>
      </c>
      <c r="Y56" s="99">
        <f>_xlfn.XLOOKUP(V56,Order!D:D,Order!G:G,0)</f>
        <v>0</v>
      </c>
      <c r="Z56" s="88">
        <f>Y56*$X$56</f>
        <v>0</v>
      </c>
      <c r="AA56" s="99">
        <f>_xlfn.XLOOKUP(V56,Order!D:D,Order!I:I,0)</f>
        <v>0</v>
      </c>
      <c r="AB56" s="88">
        <f>AA56*$X$56</f>
        <v>0</v>
      </c>
      <c r="AC56" s="99">
        <f>_xlfn.XLOOKUP(V56,Order!D:D,Order!K:K,0)</f>
        <v>0</v>
      </c>
      <c r="AD56" s="88">
        <f>AC56*$X$56</f>
        <v>0</v>
      </c>
      <c r="AE56" s="99">
        <f>_xlfn.XLOOKUP(V56,Order!D:D,Order!M:M,0)</f>
        <v>0</v>
      </c>
      <c r="AF56" s="88">
        <f>AE56*$X$56</f>
        <v>0</v>
      </c>
      <c r="AG56" s="169">
        <f t="shared" si="2"/>
        <v>0</v>
      </c>
      <c r="AH56" s="169">
        <f t="shared" si="3"/>
        <v>0</v>
      </c>
      <c r="AI56"/>
      <c r="AJ56"/>
      <c r="AK56" s="168" t="s">
        <v>86</v>
      </c>
      <c r="AL56">
        <v>0</v>
      </c>
      <c r="AM56">
        <v>0</v>
      </c>
    </row>
    <row r="57" spans="5:40" ht="15" customHeight="1" x14ac:dyDescent="0.2">
      <c r="E57" s="173" t="s">
        <v>101</v>
      </c>
      <c r="F57" s="177">
        <f>_xlfn.XLOOKUP(E57,Order!$D:$D,Order!G:G,0)</f>
        <v>0</v>
      </c>
      <c r="H57" s="174" t="s">
        <v>101</v>
      </c>
      <c r="I57" s="178">
        <f>_xlfn.XLOOKUP(H57,Order!$D:$D,Order!$I:$I,0)</f>
        <v>0</v>
      </c>
      <c r="K57" s="173" t="s">
        <v>101</v>
      </c>
      <c r="L57" s="177">
        <f>_xlfn.XLOOKUP(K57,Order!$D:$D,Order!$K:$K,0)</f>
        <v>0</v>
      </c>
      <c r="N57" s="174" t="s">
        <v>101</v>
      </c>
      <c r="O57" s="178">
        <f>_xlfn.XLOOKUP(N57,Order!$D:$D,Order!M:M,0)</f>
        <v>0</v>
      </c>
      <c r="T57" s="19" t="s">
        <v>55</v>
      </c>
      <c r="U57" s="20"/>
      <c r="V57" s="25">
        <v>11141</v>
      </c>
      <c r="W57" s="24" t="s">
        <v>7</v>
      </c>
      <c r="X57" s="39">
        <v>118.8</v>
      </c>
      <c r="Y57" s="102">
        <f>_xlfn.XLOOKUP(V57,Order!D:D,Order!G:G,0)</f>
        <v>0</v>
      </c>
      <c r="Z57" s="91">
        <f>Y57*$X$57</f>
        <v>0</v>
      </c>
      <c r="AA57" s="102">
        <f>_xlfn.XLOOKUP(V57,Order!D:D,Order!I:I,0)</f>
        <v>0</v>
      </c>
      <c r="AB57" s="91">
        <f>AA57*$X$57</f>
        <v>0</v>
      </c>
      <c r="AC57" s="102">
        <f>_xlfn.XLOOKUP(V57,Order!D:D,Order!K:K,0)</f>
        <v>0</v>
      </c>
      <c r="AD57" s="91">
        <f>AC57*$X$57</f>
        <v>0</v>
      </c>
      <c r="AE57" s="102">
        <f>_xlfn.XLOOKUP(V57,Order!D:D,Order!M:M,0)</f>
        <v>0</v>
      </c>
      <c r="AF57" s="91">
        <f>AE57*$X$57</f>
        <v>0</v>
      </c>
      <c r="AG57" s="169">
        <f t="shared" si="2"/>
        <v>0</v>
      </c>
      <c r="AH57" s="169">
        <f t="shared" si="3"/>
        <v>0</v>
      </c>
      <c r="AI57"/>
      <c r="AJ57"/>
      <c r="AK57" s="168" t="s">
        <v>84</v>
      </c>
      <c r="AL57">
        <v>0</v>
      </c>
      <c r="AM57">
        <v>0</v>
      </c>
    </row>
    <row r="58" spans="5:40" ht="15" customHeight="1" thickBot="1" x14ac:dyDescent="0.25">
      <c r="E58" s="173" t="s">
        <v>102</v>
      </c>
      <c r="F58" s="177">
        <f>_xlfn.XLOOKUP(E58,Order!$D:$D,Order!G:G,0)</f>
        <v>0</v>
      </c>
      <c r="H58" s="174" t="s">
        <v>102</v>
      </c>
      <c r="I58" s="178">
        <f>_xlfn.XLOOKUP(H58,Order!$D:$D,Order!$I:$I,0)</f>
        <v>0</v>
      </c>
      <c r="K58" s="173" t="s">
        <v>102</v>
      </c>
      <c r="L58" s="177">
        <f>_xlfn.XLOOKUP(K58,Order!$D:$D,Order!$K:$K,0)</f>
        <v>0</v>
      </c>
      <c r="N58" s="174" t="s">
        <v>102</v>
      </c>
      <c r="O58" s="178">
        <f>_xlfn.XLOOKUP(N58,Order!$D:$D,Order!M:M,0)</f>
        <v>0</v>
      </c>
      <c r="T58" s="19" t="s">
        <v>55</v>
      </c>
      <c r="U58" s="16"/>
      <c r="V58" s="123">
        <v>11183</v>
      </c>
      <c r="W58" s="37" t="s">
        <v>18</v>
      </c>
      <c r="X58" s="40"/>
      <c r="Y58" s="105">
        <f>_xlfn.XLOOKUP(V58,Order!D:D,Order!G:G,0)</f>
        <v>0</v>
      </c>
      <c r="Z58" s="94">
        <f>Y58*$X$57</f>
        <v>0</v>
      </c>
      <c r="AA58" s="105">
        <f>_xlfn.XLOOKUP(V58,Order!D:D,Order!I:I,0)</f>
        <v>0</v>
      </c>
      <c r="AB58" s="94">
        <f>AA58*$X$57</f>
        <v>0</v>
      </c>
      <c r="AC58" s="105">
        <f>_xlfn.XLOOKUP(V58,Order!D:D,Order!K:K,0)</f>
        <v>0</v>
      </c>
      <c r="AD58" s="94">
        <f>AC58*$X$57</f>
        <v>0</v>
      </c>
      <c r="AE58" s="105">
        <f>_xlfn.XLOOKUP(V58,Order!D:D,Order!M:M,0)</f>
        <v>0</v>
      </c>
      <c r="AF58" s="94">
        <f>AE58*$X$57</f>
        <v>0</v>
      </c>
      <c r="AG58" s="169">
        <f t="shared" si="2"/>
        <v>0</v>
      </c>
      <c r="AH58" s="169">
        <f t="shared" si="3"/>
        <v>0</v>
      </c>
      <c r="AI58"/>
      <c r="AJ58"/>
      <c r="AK58" s="168" t="s">
        <v>79</v>
      </c>
      <c r="AL58">
        <v>0</v>
      </c>
      <c r="AM58">
        <v>0</v>
      </c>
    </row>
    <row r="59" spans="5:40" ht="15" customHeight="1" thickBot="1" x14ac:dyDescent="0.25">
      <c r="E59" s="173">
        <v>15019</v>
      </c>
      <c r="F59" s="177">
        <f>_xlfn.XLOOKUP(E59,Order!$D:$D,Order!G:G,0)</f>
        <v>0</v>
      </c>
      <c r="H59" s="174">
        <v>15019</v>
      </c>
      <c r="I59" s="178">
        <f>_xlfn.XLOOKUP(H59,Order!$D:$D,Order!$I:$I,0)</f>
        <v>0</v>
      </c>
      <c r="K59" s="173">
        <v>15019</v>
      </c>
      <c r="L59" s="177">
        <f>_xlfn.XLOOKUP(K59,Order!$D:$D,Order!$K:$K,0)</f>
        <v>0</v>
      </c>
      <c r="N59" s="174">
        <v>15019</v>
      </c>
      <c r="O59" s="178">
        <f>_xlfn.XLOOKUP(N59,Order!$D:$D,Order!M:M,0)</f>
        <v>0</v>
      </c>
      <c r="T59" s="12" t="s">
        <v>0</v>
      </c>
      <c r="U59" s="13" t="s">
        <v>5</v>
      </c>
      <c r="V59" s="14" t="s">
        <v>1</v>
      </c>
      <c r="W59" s="15" t="s">
        <v>2</v>
      </c>
      <c r="X59" s="81" t="s">
        <v>3</v>
      </c>
      <c r="Y59" s="109" t="s">
        <v>158</v>
      </c>
      <c r="Z59" s="85" t="s">
        <v>161</v>
      </c>
      <c r="AA59" s="109" t="s">
        <v>158</v>
      </c>
      <c r="AB59" s="85" t="s">
        <v>161</v>
      </c>
      <c r="AC59" s="109" t="s">
        <v>158</v>
      </c>
      <c r="AD59" s="85" t="s">
        <v>161</v>
      </c>
      <c r="AE59" s="109" t="s">
        <v>158</v>
      </c>
      <c r="AF59" s="85" t="s">
        <v>161</v>
      </c>
      <c r="AG59" s="170" t="s">
        <v>187</v>
      </c>
      <c r="AH59" s="171" t="s">
        <v>188</v>
      </c>
      <c r="AI59"/>
      <c r="AJ59"/>
      <c r="AK59" s="168" t="s">
        <v>126</v>
      </c>
      <c r="AL59">
        <v>0</v>
      </c>
      <c r="AM59">
        <v>0</v>
      </c>
    </row>
    <row r="60" spans="5:40" ht="15" customHeight="1" x14ac:dyDescent="0.2">
      <c r="E60" s="173" t="s">
        <v>104</v>
      </c>
      <c r="F60" s="177">
        <f>_xlfn.XLOOKUP(E60,Order!$D:$D,Order!G:G,0)</f>
        <v>0</v>
      </c>
      <c r="H60" s="174" t="s">
        <v>104</v>
      </c>
      <c r="I60" s="178">
        <f>_xlfn.XLOOKUP(H60,Order!$D:$D,Order!$I:$I,0)</f>
        <v>0</v>
      </c>
      <c r="K60" s="173" t="s">
        <v>104</v>
      </c>
      <c r="L60" s="177">
        <f>_xlfn.XLOOKUP(K60,Order!$D:$D,Order!$K:$K,0)</f>
        <v>0</v>
      </c>
      <c r="N60" s="174" t="s">
        <v>104</v>
      </c>
      <c r="O60" s="178">
        <f>_xlfn.XLOOKUP(N60,Order!$D:$D,Order!M:M,0)</f>
        <v>0</v>
      </c>
      <c r="T60" s="17" t="s">
        <v>100</v>
      </c>
      <c r="U60" s="16"/>
      <c r="V60" s="123" t="s">
        <v>101</v>
      </c>
      <c r="W60" s="24" t="s">
        <v>7</v>
      </c>
      <c r="X60" s="39">
        <v>189</v>
      </c>
      <c r="Y60" s="118">
        <f>_xlfn.XLOOKUP(V60,Order!D:D,Order!G:G,0)</f>
        <v>0</v>
      </c>
      <c r="Z60" s="119">
        <f>Y60*$X$60</f>
        <v>0</v>
      </c>
      <c r="AA60" s="118">
        <f>_xlfn.XLOOKUP(V60,Order!D:D,Order!I:I,0)</f>
        <v>0</v>
      </c>
      <c r="AB60" s="119">
        <f>AA60*$X$60</f>
        <v>0</v>
      </c>
      <c r="AC60" s="118">
        <f>_xlfn.XLOOKUP(V60,Order!D:D,Order!K:K,0)</f>
        <v>0</v>
      </c>
      <c r="AD60" s="119">
        <f>AC60*$X$60</f>
        <v>0</v>
      </c>
      <c r="AE60" s="118">
        <f>_xlfn.XLOOKUP(V60,Order!D:D,Order!M:M,0)</f>
        <v>0</v>
      </c>
      <c r="AF60" s="119">
        <f>AE60*$X$60</f>
        <v>0</v>
      </c>
      <c r="AG60" s="169">
        <f t="shared" ref="AG60:AG71" si="14">SUM(Y60,AA60,AC60,AE60)</f>
        <v>0</v>
      </c>
      <c r="AH60" s="169">
        <f t="shared" ref="AH60:AH71" si="15">SUM(Z60,AB60,AD60,AF60)</f>
        <v>0</v>
      </c>
      <c r="AI60"/>
      <c r="AJ60"/>
      <c r="AK60" s="168" t="s">
        <v>118</v>
      </c>
      <c r="AL60">
        <v>0</v>
      </c>
      <c r="AM60">
        <v>0</v>
      </c>
    </row>
    <row r="61" spans="5:40" ht="15" customHeight="1" x14ac:dyDescent="0.2">
      <c r="E61" s="173">
        <v>10680</v>
      </c>
      <c r="F61" s="177">
        <f>_xlfn.XLOOKUP(E61,Order!$D:$D,Order!G:G,0)</f>
        <v>0</v>
      </c>
      <c r="H61" s="174">
        <v>10680</v>
      </c>
      <c r="I61" s="178">
        <f>_xlfn.XLOOKUP(H61,Order!$D:$D,Order!$I:$I,0)</f>
        <v>0</v>
      </c>
      <c r="K61" s="173">
        <v>10680</v>
      </c>
      <c r="L61" s="177">
        <f>_xlfn.XLOOKUP(K61,Order!$D:$D,Order!$K:$K,0)</f>
        <v>0</v>
      </c>
      <c r="N61" s="174">
        <v>10680</v>
      </c>
      <c r="O61" s="178">
        <f>_xlfn.XLOOKUP(N61,Order!$D:$D,Order!M:M,0)</f>
        <v>0</v>
      </c>
      <c r="T61" s="17" t="s">
        <v>100</v>
      </c>
      <c r="U61" s="16"/>
      <c r="V61" s="123" t="s">
        <v>102</v>
      </c>
      <c r="W61" s="37" t="s">
        <v>18</v>
      </c>
      <c r="X61" s="40"/>
      <c r="Y61" s="104">
        <f>_xlfn.XLOOKUP(V61,Order!D:D,Order!G:G,0)</f>
        <v>0</v>
      </c>
      <c r="Z61" s="93">
        <f>Y61*$X$60</f>
        <v>0</v>
      </c>
      <c r="AA61" s="104">
        <f>_xlfn.XLOOKUP(V61,Order!D:D,Order!I:I,0)</f>
        <v>0</v>
      </c>
      <c r="AB61" s="93">
        <f>AA61*$X$60</f>
        <v>0</v>
      </c>
      <c r="AC61" s="104">
        <f>_xlfn.XLOOKUP(V61,Order!D:D,Order!K:K,0)</f>
        <v>0</v>
      </c>
      <c r="AD61" s="93">
        <f>AC61*$X$60</f>
        <v>0</v>
      </c>
      <c r="AE61" s="104">
        <f>_xlfn.XLOOKUP(V61,Order!D:D,Order!M:M,0)</f>
        <v>0</v>
      </c>
      <c r="AF61" s="93">
        <f>AE61*$X$60</f>
        <v>0</v>
      </c>
      <c r="AG61" s="169">
        <f t="shared" si="14"/>
        <v>0</v>
      </c>
      <c r="AH61" s="169">
        <f t="shared" si="15"/>
        <v>0</v>
      </c>
      <c r="AI61"/>
      <c r="AJ61"/>
      <c r="AK61" s="168" t="s">
        <v>70</v>
      </c>
      <c r="AL61">
        <v>0</v>
      </c>
      <c r="AM61">
        <v>0</v>
      </c>
    </row>
    <row r="62" spans="5:40" ht="15" customHeight="1" thickBot="1" x14ac:dyDescent="0.25">
      <c r="E62" s="173">
        <v>15013</v>
      </c>
      <c r="F62" s="177">
        <f>_xlfn.XLOOKUP(E62,Order!$D:$D,Order!G:G,0)</f>
        <v>0</v>
      </c>
      <c r="H62" s="174">
        <v>15013</v>
      </c>
      <c r="I62" s="178">
        <f>_xlfn.XLOOKUP(H62,Order!$D:$D,Order!$I:$I,0)</f>
        <v>0</v>
      </c>
      <c r="K62" s="173">
        <v>15013</v>
      </c>
      <c r="L62" s="177">
        <f>_xlfn.XLOOKUP(K62,Order!$D:$D,Order!$K:$K,0)</f>
        <v>0</v>
      </c>
      <c r="N62" s="174">
        <v>15013</v>
      </c>
      <c r="O62" s="178">
        <f>_xlfn.XLOOKUP(N62,Order!$D:$D,Order!M:M,0)</f>
        <v>0</v>
      </c>
      <c r="T62" s="17" t="s">
        <v>100</v>
      </c>
      <c r="U62" s="23"/>
      <c r="V62" s="31">
        <v>15019</v>
      </c>
      <c r="W62" s="32" t="s">
        <v>30</v>
      </c>
      <c r="X62" s="38"/>
      <c r="Y62" s="120">
        <f>_xlfn.XLOOKUP(V62,Order!D:D,Order!G:G,0)</f>
        <v>0</v>
      </c>
      <c r="Z62" s="121">
        <f>Y62*$X$60</f>
        <v>0</v>
      </c>
      <c r="AA62" s="120">
        <f>_xlfn.XLOOKUP(V62,Order!D:D,Order!I:I,0)</f>
        <v>0</v>
      </c>
      <c r="AB62" s="121">
        <f>AA62*$X$60</f>
        <v>0</v>
      </c>
      <c r="AC62" s="120">
        <f>_xlfn.XLOOKUP(V62,Order!D:D,Order!K:K,0)</f>
        <v>0</v>
      </c>
      <c r="AD62" s="121">
        <f>AC62*$X$60</f>
        <v>0</v>
      </c>
      <c r="AE62" s="120">
        <f>_xlfn.XLOOKUP(V62,Order!D:D,Order!M:M,0)</f>
        <v>0</v>
      </c>
      <c r="AF62" s="121">
        <f>AE62*$X$60</f>
        <v>0</v>
      </c>
      <c r="AG62" s="169">
        <f t="shared" si="14"/>
        <v>0</v>
      </c>
      <c r="AH62" s="169">
        <f t="shared" si="15"/>
        <v>0</v>
      </c>
      <c r="AI62"/>
      <c r="AJ62"/>
      <c r="AK62" s="168" t="s">
        <v>81</v>
      </c>
      <c r="AL62">
        <v>0</v>
      </c>
      <c r="AM62">
        <v>0</v>
      </c>
    </row>
    <row r="63" spans="5:40" ht="15" customHeight="1" x14ac:dyDescent="0.2">
      <c r="E63" s="173" t="s">
        <v>106</v>
      </c>
      <c r="F63" s="177">
        <f>_xlfn.XLOOKUP(E63,Order!$D:$D,Order!G:G,0)</f>
        <v>0</v>
      </c>
      <c r="H63" s="174" t="s">
        <v>106</v>
      </c>
      <c r="I63" s="178">
        <f>_xlfn.XLOOKUP(H63,Order!$D:$D,Order!$I:$I,0)</f>
        <v>0</v>
      </c>
      <c r="K63" s="173" t="s">
        <v>106</v>
      </c>
      <c r="L63" s="177">
        <f>_xlfn.XLOOKUP(K63,Order!$D:$D,Order!$K:$K,0)</f>
        <v>0</v>
      </c>
      <c r="N63" s="174" t="s">
        <v>106</v>
      </c>
      <c r="O63" s="178">
        <f>_xlfn.XLOOKUP(N63,Order!$D:$D,Order!M:M,0)</f>
        <v>0</v>
      </c>
      <c r="T63" s="17" t="s">
        <v>103</v>
      </c>
      <c r="U63" s="16"/>
      <c r="V63" s="25" t="s">
        <v>104</v>
      </c>
      <c r="W63" s="24" t="s">
        <v>7</v>
      </c>
      <c r="X63" s="39">
        <v>216</v>
      </c>
      <c r="Y63" s="118">
        <f>_xlfn.XLOOKUP(V63,Order!D:D,Order!G:G,0)</f>
        <v>0</v>
      </c>
      <c r="Z63" s="119">
        <f>Y63*$X$63</f>
        <v>0</v>
      </c>
      <c r="AA63" s="118">
        <f>_xlfn.XLOOKUP(V63,Order!D:D,Order!I:I,0)</f>
        <v>0</v>
      </c>
      <c r="AB63" s="119">
        <f>AA63*$X$63</f>
        <v>0</v>
      </c>
      <c r="AC63" s="118">
        <f>_xlfn.XLOOKUP(V63,Order!D:D,Order!K:K,0)</f>
        <v>0</v>
      </c>
      <c r="AD63" s="119">
        <f>AC63*$X$63</f>
        <v>0</v>
      </c>
      <c r="AE63" s="118">
        <f>_xlfn.XLOOKUP(V63,Order!D:D,Order!M:M,0)</f>
        <v>0</v>
      </c>
      <c r="AF63" s="119">
        <f>AE63*$X$63</f>
        <v>0</v>
      </c>
      <c r="AG63" s="169">
        <f t="shared" si="14"/>
        <v>0</v>
      </c>
      <c r="AH63" s="169">
        <f t="shared" si="15"/>
        <v>0</v>
      </c>
      <c r="AI63"/>
      <c r="AJ63"/>
      <c r="AK63" s="168" t="s">
        <v>71</v>
      </c>
      <c r="AL63">
        <v>0</v>
      </c>
      <c r="AM63">
        <v>0</v>
      </c>
    </row>
    <row r="64" spans="5:40" ht="15" customHeight="1" x14ac:dyDescent="0.2">
      <c r="E64" s="173">
        <v>10662</v>
      </c>
      <c r="F64" s="177">
        <f>_xlfn.XLOOKUP(E64,Order!$D:$D,Order!G:G,0)</f>
        <v>0</v>
      </c>
      <c r="H64" s="174">
        <v>10662</v>
      </c>
      <c r="I64" s="178">
        <f>_xlfn.XLOOKUP(H64,Order!$D:$D,Order!$I:$I,0)</f>
        <v>0</v>
      </c>
      <c r="K64" s="173">
        <v>10662</v>
      </c>
      <c r="L64" s="177">
        <f>_xlfn.XLOOKUP(K64,Order!$D:$D,Order!$K:$K,0)</f>
        <v>0</v>
      </c>
      <c r="N64" s="174">
        <v>10662</v>
      </c>
      <c r="O64" s="178">
        <f>_xlfn.XLOOKUP(N64,Order!$D:$D,Order!M:M,0)</f>
        <v>0</v>
      </c>
      <c r="T64" s="17" t="s">
        <v>103</v>
      </c>
      <c r="U64" s="16"/>
      <c r="V64" s="29">
        <v>10680</v>
      </c>
      <c r="W64" s="30" t="s">
        <v>18</v>
      </c>
      <c r="X64" s="40"/>
      <c r="Y64" s="104">
        <f>_xlfn.XLOOKUP(V64,Order!D:D,Order!G:G,0)</f>
        <v>0</v>
      </c>
      <c r="Z64" s="93">
        <f>Y64*$X$63</f>
        <v>0</v>
      </c>
      <c r="AA64" s="104">
        <f>_xlfn.XLOOKUP(V64,Order!D:D,Order!I:I,0)</f>
        <v>0</v>
      </c>
      <c r="AB64" s="93">
        <f>AA64*$X$63</f>
        <v>0</v>
      </c>
      <c r="AC64" s="104">
        <f>_xlfn.XLOOKUP(V64,Order!D:D,Order!K:K,0)</f>
        <v>0</v>
      </c>
      <c r="AD64" s="93">
        <f>AC64*$X$63</f>
        <v>0</v>
      </c>
      <c r="AE64" s="104">
        <f>_xlfn.XLOOKUP(V64,Order!D:D,Order!M:M,0)</f>
        <v>0</v>
      </c>
      <c r="AF64" s="93">
        <f>AE64*$X$63</f>
        <v>0</v>
      </c>
      <c r="AG64" s="169">
        <f t="shared" si="14"/>
        <v>0</v>
      </c>
      <c r="AH64" s="169">
        <f t="shared" si="15"/>
        <v>0</v>
      </c>
      <c r="AI64"/>
      <c r="AJ64"/>
      <c r="AK64" s="168" t="s">
        <v>125</v>
      </c>
      <c r="AL64">
        <v>0</v>
      </c>
      <c r="AM64">
        <v>0</v>
      </c>
    </row>
    <row r="65" spans="2:40" ht="15" customHeight="1" thickBot="1" x14ac:dyDescent="0.25">
      <c r="E65" s="173">
        <v>10686</v>
      </c>
      <c r="F65" s="177">
        <f>_xlfn.XLOOKUP(E65,Order!$D:$D,Order!G:G,0)</f>
        <v>0</v>
      </c>
      <c r="H65" s="174">
        <v>10686</v>
      </c>
      <c r="I65" s="178">
        <f>_xlfn.XLOOKUP(H65,Order!$D:$D,Order!$I:$I,0)</f>
        <v>0</v>
      </c>
      <c r="K65" s="173">
        <v>10686</v>
      </c>
      <c r="L65" s="177">
        <f>_xlfn.XLOOKUP(K65,Order!$D:$D,Order!$K:$K,0)</f>
        <v>0</v>
      </c>
      <c r="N65" s="174">
        <v>10686</v>
      </c>
      <c r="O65" s="178">
        <f>_xlfn.XLOOKUP(N65,Order!$D:$D,Order!M:M,0)</f>
        <v>0</v>
      </c>
      <c r="T65" s="17" t="s">
        <v>103</v>
      </c>
      <c r="U65" s="16"/>
      <c r="V65" s="28">
        <v>15013</v>
      </c>
      <c r="W65" s="6" t="s">
        <v>30</v>
      </c>
      <c r="X65" s="40"/>
      <c r="Y65" s="120">
        <f>_xlfn.XLOOKUP(V65,Order!D:D,Order!G:G,0)</f>
        <v>0</v>
      </c>
      <c r="Z65" s="121">
        <f>Y65*$X$63</f>
        <v>0</v>
      </c>
      <c r="AA65" s="120">
        <f>_xlfn.XLOOKUP(V65,Order!D:D,Order!I:I,0)</f>
        <v>0</v>
      </c>
      <c r="AB65" s="121">
        <f>AA65*$X$63</f>
        <v>0</v>
      </c>
      <c r="AC65" s="120">
        <f>_xlfn.XLOOKUP(V65,Order!D:D,Order!K:K,0)</f>
        <v>0</v>
      </c>
      <c r="AD65" s="121">
        <f>AC65*$X$63</f>
        <v>0</v>
      </c>
      <c r="AE65" s="120">
        <f>_xlfn.XLOOKUP(V65,Order!D:D,Order!M:M,0)</f>
        <v>0</v>
      </c>
      <c r="AF65" s="121">
        <f>AE65*$X$63</f>
        <v>0</v>
      </c>
      <c r="AG65" s="169">
        <f t="shared" si="14"/>
        <v>0</v>
      </c>
      <c r="AH65" s="169">
        <f t="shared" si="15"/>
        <v>0</v>
      </c>
      <c r="AI65"/>
      <c r="AJ65"/>
      <c r="AK65" s="168" t="s">
        <v>124</v>
      </c>
      <c r="AL65">
        <v>0</v>
      </c>
      <c r="AM65">
        <v>0</v>
      </c>
    </row>
    <row r="66" spans="2:40" ht="15" customHeight="1" x14ac:dyDescent="0.2">
      <c r="B66" s="43"/>
      <c r="E66" s="173">
        <v>10688</v>
      </c>
      <c r="F66" s="177">
        <f>_xlfn.XLOOKUP(E66,Order!$D:$D,Order!G:G,0)</f>
        <v>0</v>
      </c>
      <c r="H66" s="174">
        <v>10688</v>
      </c>
      <c r="I66" s="178">
        <f>_xlfn.XLOOKUP(H66,Order!$D:$D,Order!$I:$I,0)</f>
        <v>0</v>
      </c>
      <c r="K66" s="173">
        <v>10688</v>
      </c>
      <c r="L66" s="177">
        <f>_xlfn.XLOOKUP(K66,Order!$D:$D,Order!$K:$K,0)</f>
        <v>0</v>
      </c>
      <c r="N66" s="174">
        <v>10688</v>
      </c>
      <c r="O66" s="178">
        <f>_xlfn.XLOOKUP(N66,Order!$D:$D,Order!M:M,0)</f>
        <v>0</v>
      </c>
      <c r="T66" s="17" t="s">
        <v>105</v>
      </c>
      <c r="U66" s="20"/>
      <c r="V66" s="25" t="s">
        <v>106</v>
      </c>
      <c r="W66" s="24" t="s">
        <v>7</v>
      </c>
      <c r="X66" s="39">
        <v>259.2</v>
      </c>
      <c r="Y66" s="118">
        <f>_xlfn.XLOOKUP(V66,Order!D:D,Order!G:G,0)</f>
        <v>0</v>
      </c>
      <c r="Z66" s="119">
        <f>Y66*$X$66</f>
        <v>0</v>
      </c>
      <c r="AA66" s="118">
        <f>_xlfn.XLOOKUP(V66,Order!D:D,Order!I:I,0)</f>
        <v>0</v>
      </c>
      <c r="AB66" s="119">
        <f>AA66*$X$66</f>
        <v>0</v>
      </c>
      <c r="AC66" s="118">
        <f>_xlfn.XLOOKUP(V66,Order!D:D,Order!K:K,0)</f>
        <v>0</v>
      </c>
      <c r="AD66" s="119">
        <f>AC66*$X$66</f>
        <v>0</v>
      </c>
      <c r="AE66" s="118">
        <f>_xlfn.XLOOKUP(V66,Order!D:D,Order!M:M,0)</f>
        <v>0</v>
      </c>
      <c r="AF66" s="119">
        <f>AE66*$X$66</f>
        <v>0</v>
      </c>
      <c r="AG66" s="169">
        <f t="shared" si="14"/>
        <v>0</v>
      </c>
      <c r="AH66" s="169">
        <f t="shared" si="15"/>
        <v>0</v>
      </c>
      <c r="AI66"/>
      <c r="AJ66"/>
      <c r="AK66" s="168" t="s">
        <v>128</v>
      </c>
      <c r="AL66">
        <v>0</v>
      </c>
      <c r="AM66">
        <v>0</v>
      </c>
    </row>
    <row r="67" spans="2:40" ht="15" customHeight="1" x14ac:dyDescent="0.2">
      <c r="B67" s="43"/>
      <c r="E67" s="173" t="s">
        <v>110</v>
      </c>
      <c r="F67" s="177">
        <f>_xlfn.XLOOKUP(E67,Order!$D:$D,Order!G:G,0)</f>
        <v>0</v>
      </c>
      <c r="G67" s="43"/>
      <c r="H67" s="174" t="s">
        <v>110</v>
      </c>
      <c r="I67" s="178">
        <f>_xlfn.XLOOKUP(H67,Order!$D:$D,Order!$I:$I,0)</f>
        <v>0</v>
      </c>
      <c r="J67" s="43"/>
      <c r="K67" s="173" t="s">
        <v>110</v>
      </c>
      <c r="L67" s="177">
        <f>_xlfn.XLOOKUP(K67,Order!$D:$D,Order!$K:$K,0)</f>
        <v>0</v>
      </c>
      <c r="M67" s="43"/>
      <c r="N67" s="174" t="s">
        <v>110</v>
      </c>
      <c r="O67" s="178">
        <f>_xlfn.XLOOKUP(N67,Order!$D:$D,Order!M:M,0)</f>
        <v>0</v>
      </c>
      <c r="T67" s="17" t="s">
        <v>105</v>
      </c>
      <c r="U67" s="23"/>
      <c r="V67" s="31">
        <v>10662</v>
      </c>
      <c r="W67" s="32" t="s">
        <v>18</v>
      </c>
      <c r="X67" s="38"/>
      <c r="Y67" s="105">
        <f>_xlfn.XLOOKUP(V67,Order!D:D,Order!G:G,0)</f>
        <v>0</v>
      </c>
      <c r="Z67" s="94">
        <f>Y67*$X$66</f>
        <v>0</v>
      </c>
      <c r="AA67" s="105">
        <f>_xlfn.XLOOKUP(V67,Order!D:D,Order!I:I,0)</f>
        <v>0</v>
      </c>
      <c r="AB67" s="94">
        <f>AA67*$X$66</f>
        <v>0</v>
      </c>
      <c r="AC67" s="105">
        <f>_xlfn.XLOOKUP(V67,Order!D:D,Order!K:K,0)</f>
        <v>0</v>
      </c>
      <c r="AD67" s="94">
        <f>AC67*$X$66</f>
        <v>0</v>
      </c>
      <c r="AE67" s="105">
        <f>_xlfn.XLOOKUP(V67,Order!D:D,Order!M:M,0)</f>
        <v>0</v>
      </c>
      <c r="AF67" s="94">
        <f>AE67*$X$66</f>
        <v>0</v>
      </c>
      <c r="AG67" s="169">
        <f t="shared" si="14"/>
        <v>0</v>
      </c>
      <c r="AH67" s="169">
        <f t="shared" si="15"/>
        <v>0</v>
      </c>
      <c r="AI67"/>
      <c r="AJ67"/>
      <c r="AK67" s="168" t="s">
        <v>77</v>
      </c>
      <c r="AL67">
        <v>0</v>
      </c>
      <c r="AM67">
        <v>0</v>
      </c>
    </row>
    <row r="68" spans="2:40" s="43" customFormat="1" ht="15" customHeight="1" x14ac:dyDescent="0.2">
      <c r="B68" s="7"/>
      <c r="C68" s="7"/>
      <c r="D68" s="7"/>
      <c r="E68" s="173" t="s">
        <v>113</v>
      </c>
      <c r="F68" s="177">
        <f>_xlfn.XLOOKUP(E68,Order!$D:$D,Order!G:G,0)</f>
        <v>0</v>
      </c>
      <c r="H68" s="174" t="s">
        <v>113</v>
      </c>
      <c r="I68" s="178">
        <f>_xlfn.XLOOKUP(H68,Order!$D:$D,Order!$I:$I,0)</f>
        <v>0</v>
      </c>
      <c r="K68" s="173" t="s">
        <v>113</v>
      </c>
      <c r="L68" s="177">
        <f>_xlfn.XLOOKUP(K68,Order!$D:$D,Order!$K:$K,0)</f>
        <v>0</v>
      </c>
      <c r="N68" s="174" t="s">
        <v>113</v>
      </c>
      <c r="O68" s="178">
        <f>_xlfn.XLOOKUP(N68,Order!$D:$D,Order!M:M,0)</f>
        <v>0</v>
      </c>
      <c r="P68" s="7"/>
      <c r="T68" s="33" t="s">
        <v>107</v>
      </c>
      <c r="U68" s="20"/>
      <c r="V68" s="25">
        <v>10686</v>
      </c>
      <c r="W68" s="24" t="s">
        <v>7</v>
      </c>
      <c r="X68" s="39">
        <v>237.6</v>
      </c>
      <c r="Y68" s="99">
        <f>_xlfn.XLOOKUP(V68,Order!D:D,Order!G:G,0)</f>
        <v>0</v>
      </c>
      <c r="Z68" s="88">
        <f>Y68*$X$68</f>
        <v>0</v>
      </c>
      <c r="AA68" s="99">
        <f>_xlfn.XLOOKUP(V68,Order!D:D,Order!I:I,0)</f>
        <v>0</v>
      </c>
      <c r="AB68" s="88">
        <f>AA68*$X$68</f>
        <v>0</v>
      </c>
      <c r="AC68" s="99">
        <f>_xlfn.XLOOKUP(V68,Order!D:D,Order!K:K,0)</f>
        <v>0</v>
      </c>
      <c r="AD68" s="88">
        <f>AC68*$X$68</f>
        <v>0</v>
      </c>
      <c r="AE68" s="99">
        <f>_xlfn.XLOOKUP(V68,Order!D:D,Order!M:M,0)</f>
        <v>0</v>
      </c>
      <c r="AF68" s="88">
        <f>AE68*$X$68</f>
        <v>0</v>
      </c>
      <c r="AG68" s="169">
        <f t="shared" si="14"/>
        <v>0</v>
      </c>
      <c r="AH68" s="169">
        <f t="shared" si="15"/>
        <v>0</v>
      </c>
      <c r="AI68"/>
      <c r="AJ68"/>
      <c r="AK68" s="168" t="s">
        <v>90</v>
      </c>
      <c r="AL68">
        <v>0</v>
      </c>
      <c r="AM68">
        <v>0</v>
      </c>
    </row>
    <row r="69" spans="2:40" s="43" customFormat="1" ht="15" customHeight="1" x14ac:dyDescent="0.2">
      <c r="E69" s="173">
        <v>12479</v>
      </c>
      <c r="F69" s="177">
        <f>_xlfn.XLOOKUP(E69,Order!$D:$D,Order!G:G,0)</f>
        <v>0</v>
      </c>
      <c r="H69" s="174">
        <v>12479</v>
      </c>
      <c r="I69" s="178">
        <f>_xlfn.XLOOKUP(H69,Order!$D:$D,Order!$I:$I,0)</f>
        <v>0</v>
      </c>
      <c r="K69" s="173">
        <v>12479</v>
      </c>
      <c r="L69" s="177">
        <f>_xlfn.XLOOKUP(K69,Order!$D:$D,Order!$K:$K,0)</f>
        <v>0</v>
      </c>
      <c r="N69" s="174">
        <v>12479</v>
      </c>
      <c r="O69" s="178">
        <f>_xlfn.XLOOKUP(N69,Order!$D:$D,Order!M:M,0)</f>
        <v>0</v>
      </c>
      <c r="T69" s="17" t="s">
        <v>108</v>
      </c>
      <c r="U69" s="20"/>
      <c r="V69" s="25">
        <v>10688</v>
      </c>
      <c r="W69" s="24" t="s">
        <v>7</v>
      </c>
      <c r="X69" s="39">
        <v>264.60000000000002</v>
      </c>
      <c r="Y69" s="99">
        <f>_xlfn.XLOOKUP(V69,Order!D:D,Order!G:G,0)</f>
        <v>0</v>
      </c>
      <c r="Z69" s="88">
        <f>Y69*$X$69</f>
        <v>0</v>
      </c>
      <c r="AA69" s="99">
        <f>_xlfn.XLOOKUP(V69,Order!D:D,Order!I:I,0)</f>
        <v>0</v>
      </c>
      <c r="AB69" s="88">
        <f>AA69*$X$69</f>
        <v>0</v>
      </c>
      <c r="AC69" s="99">
        <f>_xlfn.XLOOKUP(V69,Order!D:D,Order!K:K,0)</f>
        <v>0</v>
      </c>
      <c r="AD69" s="88">
        <f>AC69*$X$69</f>
        <v>0</v>
      </c>
      <c r="AE69" s="99">
        <f>_xlfn.XLOOKUP(V69,Order!D:D,Order!M:M,0)</f>
        <v>0</v>
      </c>
      <c r="AF69" s="88">
        <f>AE69*$X$69</f>
        <v>0</v>
      </c>
      <c r="AG69" s="169">
        <f t="shared" si="14"/>
        <v>0</v>
      </c>
      <c r="AH69" s="169">
        <f t="shared" si="15"/>
        <v>0</v>
      </c>
      <c r="AI69"/>
      <c r="AJ69"/>
      <c r="AK69" s="168" t="s">
        <v>80</v>
      </c>
      <c r="AL69">
        <v>0</v>
      </c>
      <c r="AM69">
        <v>0</v>
      </c>
    </row>
    <row r="70" spans="2:40" ht="15" customHeight="1" thickBot="1" x14ac:dyDescent="0.25">
      <c r="B70" s="43"/>
      <c r="C70" s="43"/>
      <c r="D70" s="43"/>
      <c r="E70" s="173">
        <v>12457</v>
      </c>
      <c r="F70" s="177">
        <f>_xlfn.XLOOKUP(E70,Order!$D:$D,Order!G:G,0)</f>
        <v>0</v>
      </c>
      <c r="G70" s="43"/>
      <c r="H70" s="174">
        <v>12457</v>
      </c>
      <c r="I70" s="178">
        <f>_xlfn.XLOOKUP(H70,Order!$D:$D,Order!$I:$I,0)</f>
        <v>0</v>
      </c>
      <c r="J70" s="43"/>
      <c r="K70" s="173">
        <v>12457</v>
      </c>
      <c r="L70" s="177">
        <f>_xlfn.XLOOKUP(K70,Order!$D:$D,Order!$K:$K,0)</f>
        <v>0</v>
      </c>
      <c r="M70" s="43"/>
      <c r="N70" s="174">
        <v>12457</v>
      </c>
      <c r="O70" s="178">
        <f>_xlfn.XLOOKUP(N70,Order!$D:$D,Order!M:M,0)</f>
        <v>0</v>
      </c>
      <c r="P70" s="43"/>
      <c r="T70" s="63" t="s">
        <v>109</v>
      </c>
      <c r="U70" s="64"/>
      <c r="V70" s="65" t="s">
        <v>110</v>
      </c>
      <c r="W70" s="66" t="s">
        <v>7</v>
      </c>
      <c r="X70" s="84">
        <v>270</v>
      </c>
      <c r="Y70" s="106">
        <f>_xlfn.XLOOKUP(V70,Order!D:D,Order!G:G,0)</f>
        <v>0</v>
      </c>
      <c r="Z70" s="95">
        <f>Y70*$X$70</f>
        <v>0</v>
      </c>
      <c r="AA70" s="106">
        <f>_xlfn.XLOOKUP(V70,Order!D:D,Order!I:I,0)</f>
        <v>0</v>
      </c>
      <c r="AB70" s="95">
        <f>AA70*$X$70</f>
        <v>0</v>
      </c>
      <c r="AC70" s="106">
        <f>_xlfn.XLOOKUP(V70,Order!D:D,Order!K:K,0)</f>
        <v>0</v>
      </c>
      <c r="AD70" s="95">
        <f>AC70*$X$70</f>
        <v>0</v>
      </c>
      <c r="AE70" s="106">
        <f>_xlfn.XLOOKUP(V70,Order!D:D,Order!M:M,0)</f>
        <v>0</v>
      </c>
      <c r="AF70" s="95">
        <f>AE70*$X$70</f>
        <v>0</v>
      </c>
      <c r="AG70" s="169">
        <f t="shared" si="14"/>
        <v>0</v>
      </c>
      <c r="AH70" s="169">
        <f t="shared" si="15"/>
        <v>0</v>
      </c>
      <c r="AI70"/>
      <c r="AJ70"/>
      <c r="AK70" s="168" t="s">
        <v>127</v>
      </c>
      <c r="AL70">
        <v>0</v>
      </c>
      <c r="AM70">
        <v>0</v>
      </c>
    </row>
    <row r="71" spans="2:40" s="43" customFormat="1" ht="15" customHeight="1" thickBot="1" x14ac:dyDescent="0.25">
      <c r="C71" s="7"/>
      <c r="D71" s="7"/>
      <c r="E71" s="173">
        <v>12500</v>
      </c>
      <c r="F71" s="177">
        <f>_xlfn.XLOOKUP(E71,Order!$D:$D,Order!G:G,0)</f>
        <v>0</v>
      </c>
      <c r="H71" s="174">
        <v>12500</v>
      </c>
      <c r="I71" s="178">
        <f>_xlfn.XLOOKUP(H71,Order!$D:$D,Order!$I:$I,0)</f>
        <v>0</v>
      </c>
      <c r="K71" s="173">
        <v>12500</v>
      </c>
      <c r="L71" s="177">
        <f>_xlfn.XLOOKUP(K71,Order!$D:$D,Order!$K:$K,0)</f>
        <v>0</v>
      </c>
      <c r="N71" s="174">
        <v>12500</v>
      </c>
      <c r="O71" s="178">
        <f>_xlfn.XLOOKUP(N71,Order!$D:$D,Order!M:M,0)</f>
        <v>0</v>
      </c>
      <c r="P71" s="7"/>
      <c r="T71" s="22" t="s">
        <v>112</v>
      </c>
      <c r="U71" s="23"/>
      <c r="V71" s="67" t="s">
        <v>113</v>
      </c>
      <c r="W71" s="68" t="s">
        <v>7</v>
      </c>
      <c r="X71" s="38">
        <v>105</v>
      </c>
      <c r="Y71" s="97">
        <f>_xlfn.XLOOKUP(V71,Order!D:D,Order!G:G,0)</f>
        <v>0</v>
      </c>
      <c r="Z71" s="86">
        <f>Y71*$X$71</f>
        <v>0</v>
      </c>
      <c r="AA71" s="97">
        <f>_xlfn.XLOOKUP(V71,Order!D:D,Order!I:I,0)</f>
        <v>0</v>
      </c>
      <c r="AB71" s="86">
        <f>AA71*$X$71</f>
        <v>0</v>
      </c>
      <c r="AC71" s="97">
        <f>_xlfn.XLOOKUP(V71,Order!D:D,Order!K:K,0)</f>
        <v>0</v>
      </c>
      <c r="AD71" s="86">
        <f>AC71*$X$71</f>
        <v>0</v>
      </c>
      <c r="AE71" s="97">
        <f>_xlfn.XLOOKUP(V71,Order!D:D,Order!M:M,0)</f>
        <v>0</v>
      </c>
      <c r="AF71" s="86">
        <f>AE71*$X$71</f>
        <v>0</v>
      </c>
      <c r="AG71" s="169">
        <f t="shared" si="14"/>
        <v>0</v>
      </c>
      <c r="AH71" s="169">
        <f t="shared" si="15"/>
        <v>0</v>
      </c>
      <c r="AI71"/>
      <c r="AJ71"/>
      <c r="AK71" s="168" t="s">
        <v>138</v>
      </c>
      <c r="AL71">
        <v>0</v>
      </c>
      <c r="AM71">
        <v>0</v>
      </c>
    </row>
    <row r="72" spans="2:40" s="43" customFormat="1" ht="15" customHeight="1" thickBot="1" x14ac:dyDescent="0.25">
      <c r="B72" s="7"/>
      <c r="E72" s="173">
        <v>12480</v>
      </c>
      <c r="F72" s="177">
        <f>_xlfn.XLOOKUP(E72,Order!$D:$D,Order!G:G,0)</f>
        <v>0</v>
      </c>
      <c r="G72" s="7"/>
      <c r="H72" s="174">
        <v>12480</v>
      </c>
      <c r="I72" s="178">
        <f>_xlfn.XLOOKUP(H72,Order!$D:$D,Order!$I:$I,0)</f>
        <v>0</v>
      </c>
      <c r="J72" s="7"/>
      <c r="K72" s="173">
        <v>12480</v>
      </c>
      <c r="L72" s="177">
        <f>_xlfn.XLOOKUP(K72,Order!$D:$D,Order!$K:$K,0)</f>
        <v>0</v>
      </c>
      <c r="M72" s="7"/>
      <c r="N72" s="174">
        <v>12480</v>
      </c>
      <c r="O72" s="178">
        <f>_xlfn.XLOOKUP(N72,Order!$D:$D,Order!M:M,0)</f>
        <v>0</v>
      </c>
      <c r="T72" s="12" t="s">
        <v>0</v>
      </c>
      <c r="U72" s="13" t="s">
        <v>5</v>
      </c>
      <c r="V72" s="14" t="s">
        <v>1</v>
      </c>
      <c r="W72" s="15" t="s">
        <v>2</v>
      </c>
      <c r="X72" s="81" t="s">
        <v>3</v>
      </c>
      <c r="Y72" s="109" t="s">
        <v>158</v>
      </c>
      <c r="Z72" s="85" t="s">
        <v>161</v>
      </c>
      <c r="AA72" s="109" t="s">
        <v>158</v>
      </c>
      <c r="AB72" s="85" t="s">
        <v>161</v>
      </c>
      <c r="AC72" s="109" t="s">
        <v>158</v>
      </c>
      <c r="AD72" s="85" t="s">
        <v>161</v>
      </c>
      <c r="AE72" s="109" t="s">
        <v>158</v>
      </c>
      <c r="AF72" s="85" t="s">
        <v>161</v>
      </c>
      <c r="AG72" s="170" t="s">
        <v>187</v>
      </c>
      <c r="AH72" s="171" t="s">
        <v>188</v>
      </c>
      <c r="AI72"/>
      <c r="AJ72"/>
      <c r="AK72" s="168" t="s">
        <v>185</v>
      </c>
      <c r="AL72">
        <v>0</v>
      </c>
      <c r="AM72">
        <v>0</v>
      </c>
      <c r="AN72" s="7">
        <f>+COUNTIF(AL73:AL78,"&gt;0")</f>
        <v>0</v>
      </c>
    </row>
    <row r="73" spans="2:40" s="43" customFormat="1" ht="15" customHeight="1" x14ac:dyDescent="0.2">
      <c r="B73" s="7"/>
      <c r="E73" s="173">
        <v>12509</v>
      </c>
      <c r="F73" s="177">
        <f>_xlfn.XLOOKUP(E73,Order!$D:$D,Order!G:G,0)</f>
        <v>0</v>
      </c>
      <c r="G73" s="7"/>
      <c r="H73" s="174">
        <v>12509</v>
      </c>
      <c r="I73" s="178">
        <f>_xlfn.XLOOKUP(H73,Order!$D:$D,Order!$I:$I,0)</f>
        <v>0</v>
      </c>
      <c r="J73" s="7"/>
      <c r="K73" s="173">
        <v>12509</v>
      </c>
      <c r="L73" s="177">
        <f>_xlfn.XLOOKUP(K73,Order!$D:$D,Order!$K:$K,0)</f>
        <v>0</v>
      </c>
      <c r="M73" s="7"/>
      <c r="N73" s="174">
        <v>12509</v>
      </c>
      <c r="O73" s="178">
        <f>_xlfn.XLOOKUP(N73,Order!$D:$D,Order!M:M,0)</f>
        <v>0</v>
      </c>
      <c r="T73" s="20" t="s">
        <v>58</v>
      </c>
      <c r="U73" s="23" t="s">
        <v>59</v>
      </c>
      <c r="V73" s="31">
        <v>12479</v>
      </c>
      <c r="W73" s="32" t="s">
        <v>60</v>
      </c>
      <c r="X73" s="38">
        <v>25</v>
      </c>
      <c r="Y73" s="98">
        <f>_xlfn.XLOOKUP(V73,Order!D:D,Order!G:G,0)</f>
        <v>0</v>
      </c>
      <c r="Z73" s="87">
        <f>Y73*$X$73</f>
        <v>0</v>
      </c>
      <c r="AA73" s="98">
        <f>_xlfn.XLOOKUP(V73,Order!D:D,Order!I:I,0)</f>
        <v>0</v>
      </c>
      <c r="AB73" s="87">
        <f>AA73*$X$73</f>
        <v>0</v>
      </c>
      <c r="AC73" s="98">
        <f>_xlfn.XLOOKUP(V73,Order!D:D,Order!K:K,0)</f>
        <v>0</v>
      </c>
      <c r="AD73" s="87">
        <f>AC73*$X$73</f>
        <v>0</v>
      </c>
      <c r="AE73" s="98">
        <f>_xlfn.XLOOKUP(V73,Order!D:D,Order!M:M,0)</f>
        <v>0</v>
      </c>
      <c r="AF73" s="87">
        <f>AE73*$X$73</f>
        <v>0</v>
      </c>
      <c r="AG73" s="169">
        <f t="shared" ref="AG73:AG89" si="16">SUM(Y73,AA73,AC73,AE73)</f>
        <v>0</v>
      </c>
      <c r="AH73" s="169">
        <f t="shared" ref="AH73:AH89" si="17">SUM(Z73,AB73,AD73,AF73)</f>
        <v>0</v>
      </c>
      <c r="AI73"/>
      <c r="AJ73"/>
      <c r="AK73"/>
      <c r="AL73"/>
      <c r="AM73"/>
    </row>
    <row r="74" spans="2:40" ht="15" customHeight="1" x14ac:dyDescent="0.2">
      <c r="C74" s="43"/>
      <c r="D74" s="43"/>
      <c r="E74" s="173">
        <v>12481</v>
      </c>
      <c r="F74" s="177">
        <f>_xlfn.XLOOKUP(E74,Order!$D:$D,Order!G:G,0)</f>
        <v>0</v>
      </c>
      <c r="H74" s="174">
        <v>12481</v>
      </c>
      <c r="I74" s="178">
        <f>_xlfn.XLOOKUP(H74,Order!$D:$D,Order!$I:$I,0)</f>
        <v>0</v>
      </c>
      <c r="K74" s="173">
        <v>12481</v>
      </c>
      <c r="L74" s="177">
        <f>_xlfn.XLOOKUP(K74,Order!$D:$D,Order!$K:$K,0)</f>
        <v>0</v>
      </c>
      <c r="N74" s="174">
        <v>12481</v>
      </c>
      <c r="O74" s="178">
        <f>_xlfn.XLOOKUP(N74,Order!$D:$D,Order!M:M,0)</f>
        <v>0</v>
      </c>
      <c r="P74" s="43"/>
      <c r="T74" s="20" t="s">
        <v>58</v>
      </c>
      <c r="U74" s="16" t="s">
        <v>61</v>
      </c>
      <c r="V74" s="25">
        <v>12457</v>
      </c>
      <c r="W74" s="24" t="s">
        <v>62</v>
      </c>
      <c r="X74" s="39">
        <v>30</v>
      </c>
      <c r="Y74" s="102">
        <f>_xlfn.XLOOKUP(V74,Order!D:D,Order!G:G,0)</f>
        <v>0</v>
      </c>
      <c r="Z74" s="91">
        <f>Y74*$X$74</f>
        <v>0</v>
      </c>
      <c r="AA74" s="102">
        <f>_xlfn.XLOOKUP(V74,Order!D:D,Order!I:I,0)</f>
        <v>0</v>
      </c>
      <c r="AB74" s="91">
        <f t="shared" ref="AB74:AB75" si="18">AA74*$X$74</f>
        <v>0</v>
      </c>
      <c r="AC74" s="102">
        <f>_xlfn.XLOOKUP(V74,Order!D:D,Order!K:K,0)</f>
        <v>0</v>
      </c>
      <c r="AD74" s="91">
        <f t="shared" ref="AD74:AD75" si="19">AC74*$X$74</f>
        <v>0</v>
      </c>
      <c r="AE74" s="102">
        <f>_xlfn.XLOOKUP(V74,Order!D:D,Order!M:M,0)</f>
        <v>0</v>
      </c>
      <c r="AF74" s="91">
        <f t="shared" ref="AF74:AF75" si="20">AE74*$X$74</f>
        <v>0</v>
      </c>
      <c r="AG74" s="169">
        <f t="shared" si="16"/>
        <v>0</v>
      </c>
      <c r="AH74" s="169">
        <f t="shared" si="17"/>
        <v>0</v>
      </c>
      <c r="AI74"/>
      <c r="AJ74"/>
      <c r="AK74" s="167" t="s">
        <v>184</v>
      </c>
      <c r="AL74" t="s">
        <v>189</v>
      </c>
      <c r="AM74" t="s">
        <v>190</v>
      </c>
      <c r="AN74" s="172">
        <f>+COUNTIF(AL75:AL81,"&gt;0")</f>
        <v>0</v>
      </c>
    </row>
    <row r="75" spans="2:40" ht="15" customHeight="1" x14ac:dyDescent="0.2">
      <c r="B75" s="43"/>
      <c r="E75" s="173">
        <v>12461</v>
      </c>
      <c r="F75" s="177">
        <f>_xlfn.XLOOKUP(E75,Order!$D:$D,Order!G:G,0)</f>
        <v>0</v>
      </c>
      <c r="G75" s="43"/>
      <c r="H75" s="174">
        <v>12461</v>
      </c>
      <c r="I75" s="178">
        <f>_xlfn.XLOOKUP(H75,Order!$D:$D,Order!$I:$I,0)</f>
        <v>0</v>
      </c>
      <c r="J75" s="43"/>
      <c r="K75" s="173">
        <v>12461</v>
      </c>
      <c r="L75" s="177">
        <f>_xlfn.XLOOKUP(K75,Order!$D:$D,Order!$K:$K,0)</f>
        <v>0</v>
      </c>
      <c r="M75" s="43"/>
      <c r="N75" s="174">
        <v>12461</v>
      </c>
      <c r="O75" s="178">
        <f>_xlfn.XLOOKUP(N75,Order!$D:$D,Order!M:M,0)</f>
        <v>0</v>
      </c>
      <c r="T75" s="20" t="s">
        <v>58</v>
      </c>
      <c r="U75" s="16"/>
      <c r="V75" s="28">
        <v>12500</v>
      </c>
      <c r="W75" s="41" t="s">
        <v>63</v>
      </c>
      <c r="X75" s="40"/>
      <c r="Y75" s="105">
        <f>_xlfn.XLOOKUP(V75,Order!D:D,Order!G:G,0)</f>
        <v>0</v>
      </c>
      <c r="Z75" s="91">
        <f>Y75*$X$74</f>
        <v>0</v>
      </c>
      <c r="AA75" s="105">
        <f>_xlfn.XLOOKUP(V75,Order!D:D,Order!I:I,0)</f>
        <v>0</v>
      </c>
      <c r="AB75" s="91">
        <f t="shared" si="18"/>
        <v>0</v>
      </c>
      <c r="AC75" s="105">
        <f>_xlfn.XLOOKUP(V75,Order!D:D,Order!K:K,0)</f>
        <v>0</v>
      </c>
      <c r="AD75" s="91">
        <f t="shared" si="19"/>
        <v>0</v>
      </c>
      <c r="AE75" s="105">
        <f>_xlfn.XLOOKUP(V75,Order!D:D,Order!M:M,0)</f>
        <v>0</v>
      </c>
      <c r="AF75" s="91">
        <f t="shared" si="20"/>
        <v>0</v>
      </c>
      <c r="AG75" s="169">
        <f t="shared" si="16"/>
        <v>0</v>
      </c>
      <c r="AH75" s="169">
        <f t="shared" si="17"/>
        <v>0</v>
      </c>
      <c r="AI75"/>
      <c r="AJ75"/>
      <c r="AK75" s="168" t="s">
        <v>133</v>
      </c>
      <c r="AL75">
        <v>0</v>
      </c>
      <c r="AM75">
        <v>0</v>
      </c>
    </row>
    <row r="76" spans="2:40" ht="15" customHeight="1" x14ac:dyDescent="0.2">
      <c r="B76" s="43"/>
      <c r="E76" s="173">
        <v>12503</v>
      </c>
      <c r="F76" s="177">
        <f>_xlfn.XLOOKUP(E76,Order!$D:$D,Order!G:G,0)</f>
        <v>0</v>
      </c>
      <c r="G76" s="43"/>
      <c r="H76" s="174">
        <v>12503</v>
      </c>
      <c r="I76" s="178">
        <f>_xlfn.XLOOKUP(H76,Order!$D:$D,Order!$I:$I,0)</f>
        <v>0</v>
      </c>
      <c r="J76" s="43"/>
      <c r="K76" s="173">
        <v>12503</v>
      </c>
      <c r="L76" s="177">
        <f>_xlfn.XLOOKUP(K76,Order!$D:$D,Order!$K:$K,0)</f>
        <v>0</v>
      </c>
      <c r="M76" s="43"/>
      <c r="N76" s="174">
        <v>12503</v>
      </c>
      <c r="O76" s="178">
        <f>_xlfn.XLOOKUP(N76,Order!$D:$D,Order!M:M,0)</f>
        <v>0</v>
      </c>
      <c r="T76" s="20" t="s">
        <v>64</v>
      </c>
      <c r="U76" s="34" t="s">
        <v>59</v>
      </c>
      <c r="V76" s="35">
        <v>12480</v>
      </c>
      <c r="W76" s="36" t="s">
        <v>60</v>
      </c>
      <c r="X76" s="57">
        <v>25</v>
      </c>
      <c r="Y76" s="101">
        <f>_xlfn.XLOOKUP(V76,Order!D:D,Order!G:G,0)</f>
        <v>0</v>
      </c>
      <c r="Z76" s="90">
        <f>Y76*$X$76</f>
        <v>0</v>
      </c>
      <c r="AA76" s="101">
        <f>_xlfn.XLOOKUP(V76,Order!D:D,Order!I:I,0)</f>
        <v>0</v>
      </c>
      <c r="AB76" s="90">
        <f>AA76*$X$76</f>
        <v>0</v>
      </c>
      <c r="AC76" s="101">
        <f>_xlfn.XLOOKUP(V76,Order!D:D,Order!K:K,0)</f>
        <v>0</v>
      </c>
      <c r="AD76" s="90">
        <f>AC76*$X$76</f>
        <v>0</v>
      </c>
      <c r="AE76" s="101">
        <f>_xlfn.XLOOKUP(V76,Order!D:D,Order!M:M,0)</f>
        <v>0</v>
      </c>
      <c r="AF76" s="90">
        <f>AE76*$X$76</f>
        <v>0</v>
      </c>
      <c r="AG76" s="169">
        <f t="shared" si="16"/>
        <v>0</v>
      </c>
      <c r="AH76" s="169">
        <f t="shared" si="17"/>
        <v>0</v>
      </c>
      <c r="AI76"/>
      <c r="AJ76"/>
      <c r="AK76" s="168" t="s">
        <v>122</v>
      </c>
      <c r="AL76">
        <v>0</v>
      </c>
      <c r="AM76">
        <v>0</v>
      </c>
    </row>
    <row r="77" spans="2:40" s="43" customFormat="1" ht="15" customHeight="1" x14ac:dyDescent="0.2">
      <c r="C77" s="7"/>
      <c r="D77" s="7"/>
      <c r="E77" s="173">
        <v>12482</v>
      </c>
      <c r="F77" s="177">
        <f>_xlfn.XLOOKUP(E77,Order!$D:$D,Order!G:G,0)</f>
        <v>0</v>
      </c>
      <c r="H77" s="174">
        <v>12482</v>
      </c>
      <c r="I77" s="178">
        <f>_xlfn.XLOOKUP(H77,Order!$D:$D,Order!$I:$I,0)</f>
        <v>0</v>
      </c>
      <c r="K77" s="173">
        <v>12482</v>
      </c>
      <c r="L77" s="177">
        <f>_xlfn.XLOOKUP(K77,Order!$D:$D,Order!$K:$K,0)</f>
        <v>0</v>
      </c>
      <c r="N77" s="174">
        <v>12482</v>
      </c>
      <c r="O77" s="178">
        <f>_xlfn.XLOOKUP(N77,Order!$D:$D,Order!M:M,0)</f>
        <v>0</v>
      </c>
      <c r="P77" s="7"/>
      <c r="T77" s="20" t="s">
        <v>64</v>
      </c>
      <c r="U77" s="16" t="s">
        <v>61</v>
      </c>
      <c r="V77" s="28">
        <v>12509</v>
      </c>
      <c r="W77" s="6" t="s">
        <v>63</v>
      </c>
      <c r="X77" s="40">
        <v>30</v>
      </c>
      <c r="Y77" s="97">
        <f>_xlfn.XLOOKUP(V77,Order!D:D,Order!G:G,0)</f>
        <v>0</v>
      </c>
      <c r="Z77" s="86">
        <f>Y77*$X$77</f>
        <v>0</v>
      </c>
      <c r="AA77" s="97">
        <f>_xlfn.XLOOKUP(V77,Order!D:D,Order!I:I,0)</f>
        <v>0</v>
      </c>
      <c r="AB77" s="86">
        <f>AA77*$X$77</f>
        <v>0</v>
      </c>
      <c r="AC77" s="97">
        <f>_xlfn.XLOOKUP(V77,Order!D:D,Order!K:K,0)</f>
        <v>0</v>
      </c>
      <c r="AD77" s="86">
        <f>AC77*$X$77</f>
        <v>0</v>
      </c>
      <c r="AE77" s="97">
        <f>_xlfn.XLOOKUP(V77,Order!D:D,Order!M:M,0)</f>
        <v>0</v>
      </c>
      <c r="AF77" s="86">
        <f>AE77*$X$77</f>
        <v>0</v>
      </c>
      <c r="AG77" s="169">
        <f t="shared" si="16"/>
        <v>0</v>
      </c>
      <c r="AH77" s="169">
        <f t="shared" si="17"/>
        <v>0</v>
      </c>
      <c r="AI77"/>
      <c r="AJ77"/>
      <c r="AK77" s="168" t="s">
        <v>134</v>
      </c>
      <c r="AL77">
        <v>0</v>
      </c>
      <c r="AM77">
        <v>0</v>
      </c>
    </row>
    <row r="78" spans="2:40" s="43" customFormat="1" ht="15" customHeight="1" x14ac:dyDescent="0.2">
      <c r="E78" s="173">
        <v>12504</v>
      </c>
      <c r="F78" s="177">
        <f>_xlfn.XLOOKUP(E78,Order!$D:$D,Order!G:G,0)</f>
        <v>0</v>
      </c>
      <c r="H78" s="174">
        <v>12504</v>
      </c>
      <c r="I78" s="178">
        <f>_xlfn.XLOOKUP(H78,Order!$D:$D,Order!$I:$I,0)</f>
        <v>0</v>
      </c>
      <c r="K78" s="173">
        <v>12504</v>
      </c>
      <c r="L78" s="177">
        <f>_xlfn.XLOOKUP(K78,Order!$D:$D,Order!$K:$K,0)</f>
        <v>0</v>
      </c>
      <c r="N78" s="174">
        <v>12504</v>
      </c>
      <c r="O78" s="178">
        <f>_xlfn.XLOOKUP(N78,Order!$D:$D,Order!M:M,0)</f>
        <v>0</v>
      </c>
      <c r="T78" s="20" t="s">
        <v>65</v>
      </c>
      <c r="U78" s="34" t="s">
        <v>59</v>
      </c>
      <c r="V78" s="35">
        <v>12481</v>
      </c>
      <c r="W78" s="36" t="s">
        <v>60</v>
      </c>
      <c r="X78" s="57">
        <v>35</v>
      </c>
      <c r="Y78" s="101">
        <f>_xlfn.XLOOKUP(V78,Order!D:D,Order!G:G,0)</f>
        <v>0</v>
      </c>
      <c r="Z78" s="90">
        <f>Y78*$X$78</f>
        <v>0</v>
      </c>
      <c r="AA78" s="101">
        <f>_xlfn.XLOOKUP(V78,Order!D:D,Order!I:I,0)</f>
        <v>0</v>
      </c>
      <c r="AB78" s="90">
        <f>AA78*$X$78</f>
        <v>0</v>
      </c>
      <c r="AC78" s="101">
        <f>_xlfn.XLOOKUP(V78,Order!D:D,Order!K:K,0)</f>
        <v>0</v>
      </c>
      <c r="AD78" s="90">
        <f>AC78*$X$78</f>
        <v>0</v>
      </c>
      <c r="AE78" s="101">
        <f>_xlfn.XLOOKUP(V78,Order!D:D,Order!M:M,0)</f>
        <v>0</v>
      </c>
      <c r="AF78" s="90">
        <f>AE78*$X$78</f>
        <v>0</v>
      </c>
      <c r="AG78" s="169">
        <f t="shared" si="16"/>
        <v>0</v>
      </c>
      <c r="AH78" s="169">
        <f t="shared" si="17"/>
        <v>0</v>
      </c>
      <c r="AI78"/>
      <c r="AJ78"/>
      <c r="AK78" s="168" t="s">
        <v>130</v>
      </c>
      <c r="AL78">
        <v>0</v>
      </c>
      <c r="AM78">
        <v>0</v>
      </c>
    </row>
    <row r="79" spans="2:40" s="43" customFormat="1" ht="15" customHeight="1" x14ac:dyDescent="0.2">
      <c r="E79" s="173">
        <v>12467</v>
      </c>
      <c r="F79" s="177">
        <f>_xlfn.XLOOKUP(E79,Order!$D:$D,Order!G:G,0)</f>
        <v>0</v>
      </c>
      <c r="H79" s="174">
        <v>12467</v>
      </c>
      <c r="I79" s="178">
        <f>_xlfn.XLOOKUP(H79,Order!$D:$D,Order!$I:$I,0)</f>
        <v>0</v>
      </c>
      <c r="K79" s="173">
        <v>12467</v>
      </c>
      <c r="L79" s="177">
        <f>_xlfn.XLOOKUP(K79,Order!$D:$D,Order!$K:$K,0)</f>
        <v>0</v>
      </c>
      <c r="N79" s="174">
        <v>12467</v>
      </c>
      <c r="O79" s="178">
        <f>_xlfn.XLOOKUP(N79,Order!$D:$D,Order!M:M,0)</f>
        <v>0</v>
      </c>
      <c r="T79" s="20" t="s">
        <v>65</v>
      </c>
      <c r="U79" s="16" t="s">
        <v>61</v>
      </c>
      <c r="V79" s="25">
        <v>12461</v>
      </c>
      <c r="W79" s="24" t="s">
        <v>62</v>
      </c>
      <c r="X79" s="39">
        <v>40</v>
      </c>
      <c r="Y79" s="102">
        <f>_xlfn.XLOOKUP(V79,Order!D:D,Order!G:G,0)</f>
        <v>0</v>
      </c>
      <c r="Z79" s="91">
        <f>Y79*$X$79</f>
        <v>0</v>
      </c>
      <c r="AA79" s="102">
        <f>_xlfn.XLOOKUP(V79,Order!D:D,Order!I:I,0)</f>
        <v>0</v>
      </c>
      <c r="AB79" s="91">
        <f>AA79*$X$79</f>
        <v>0</v>
      </c>
      <c r="AC79" s="102">
        <f>_xlfn.XLOOKUP(V79,Order!D:D,Order!K:K,0)</f>
        <v>0</v>
      </c>
      <c r="AD79" s="91">
        <f>AC79*$X$79</f>
        <v>0</v>
      </c>
      <c r="AE79" s="102">
        <f>_xlfn.XLOOKUP(V79,Order!D:D,Order!M:M,0)</f>
        <v>0</v>
      </c>
      <c r="AF79" s="91">
        <f>AE79*$X$79</f>
        <v>0</v>
      </c>
      <c r="AG79" s="169">
        <f t="shared" si="16"/>
        <v>0</v>
      </c>
      <c r="AH79" s="169">
        <f t="shared" si="17"/>
        <v>0</v>
      </c>
      <c r="AI79"/>
      <c r="AJ79"/>
      <c r="AK79" s="168" t="s">
        <v>131</v>
      </c>
      <c r="AL79">
        <v>0</v>
      </c>
      <c r="AM79">
        <v>0</v>
      </c>
    </row>
    <row r="80" spans="2:40" s="43" customFormat="1" ht="15" customHeight="1" x14ac:dyDescent="0.2">
      <c r="B80" s="7"/>
      <c r="E80" s="173">
        <v>12469</v>
      </c>
      <c r="F80" s="177">
        <f>_xlfn.XLOOKUP(E80,Order!$D:$D,Order!G:G,0)</f>
        <v>0</v>
      </c>
      <c r="G80" s="7"/>
      <c r="H80" s="174">
        <v>12469</v>
      </c>
      <c r="I80" s="178">
        <f>_xlfn.XLOOKUP(H80,Order!$D:$D,Order!$I:$I,0)</f>
        <v>0</v>
      </c>
      <c r="J80" s="7"/>
      <c r="K80" s="173">
        <v>12469</v>
      </c>
      <c r="L80" s="177">
        <f>_xlfn.XLOOKUP(K80,Order!$D:$D,Order!$K:$K,0)</f>
        <v>0</v>
      </c>
      <c r="M80" s="7"/>
      <c r="N80" s="174">
        <v>12469</v>
      </c>
      <c r="O80" s="178">
        <f>_xlfn.XLOOKUP(N80,Order!$D:$D,Order!M:M,0)</f>
        <v>0</v>
      </c>
      <c r="T80" s="20" t="s">
        <v>65</v>
      </c>
      <c r="U80" s="23"/>
      <c r="V80" s="31">
        <v>12503</v>
      </c>
      <c r="W80" s="42" t="s">
        <v>63</v>
      </c>
      <c r="X80" s="38"/>
      <c r="Y80" s="105">
        <f>_xlfn.XLOOKUP(V80,Order!D:D,Order!G:G,0)</f>
        <v>0</v>
      </c>
      <c r="Z80" s="94">
        <f>Y80*$X$79</f>
        <v>0</v>
      </c>
      <c r="AA80" s="105">
        <f>_xlfn.XLOOKUP(V80,Order!D:D,Order!I:I,0)</f>
        <v>0</v>
      </c>
      <c r="AB80" s="94">
        <f>AA80*$X$79</f>
        <v>0</v>
      </c>
      <c r="AC80" s="105">
        <f>_xlfn.XLOOKUP(V80,Order!D:D,Order!K:K,0)</f>
        <v>0</v>
      </c>
      <c r="AD80" s="94">
        <f>AC80*$X$79</f>
        <v>0</v>
      </c>
      <c r="AE80" s="105">
        <f>_xlfn.XLOOKUP(V80,Order!D:D,Order!M:M,0)</f>
        <v>0</v>
      </c>
      <c r="AF80" s="94">
        <f>AE80*$X$79</f>
        <v>0</v>
      </c>
      <c r="AG80" s="169">
        <f t="shared" si="16"/>
        <v>0</v>
      </c>
      <c r="AH80" s="169">
        <f t="shared" si="17"/>
        <v>0</v>
      </c>
      <c r="AI80"/>
      <c r="AJ80"/>
      <c r="AK80" s="168" t="s">
        <v>132</v>
      </c>
      <c r="AL80">
        <v>0</v>
      </c>
      <c r="AM80">
        <v>0</v>
      </c>
    </row>
    <row r="81" spans="2:41" s="43" customFormat="1" ht="15" customHeight="1" x14ac:dyDescent="0.2">
      <c r="B81" s="7"/>
      <c r="E81" s="173">
        <v>12485</v>
      </c>
      <c r="F81" s="177">
        <f>_xlfn.XLOOKUP(E81,Order!$D:$D,Order!G:G,0)</f>
        <v>0</v>
      </c>
      <c r="G81" s="7"/>
      <c r="H81" s="174">
        <v>12485</v>
      </c>
      <c r="I81" s="178">
        <f>_xlfn.XLOOKUP(H81,Order!$D:$D,Order!$I:$I,0)</f>
        <v>0</v>
      </c>
      <c r="J81" s="7"/>
      <c r="K81" s="173">
        <v>12485</v>
      </c>
      <c r="L81" s="177">
        <f>_xlfn.XLOOKUP(K81,Order!$D:$D,Order!$K:$K,0)</f>
        <v>0</v>
      </c>
      <c r="M81" s="7"/>
      <c r="N81" s="174">
        <v>12485</v>
      </c>
      <c r="O81" s="178">
        <f>_xlfn.XLOOKUP(N81,Order!$D:$D,Order!M:M,0)</f>
        <v>0</v>
      </c>
      <c r="T81" s="20" t="s">
        <v>66</v>
      </c>
      <c r="U81" s="23" t="s">
        <v>59</v>
      </c>
      <c r="V81" s="31">
        <v>12482</v>
      </c>
      <c r="W81" s="32" t="s">
        <v>60</v>
      </c>
      <c r="X81" s="38">
        <v>35</v>
      </c>
      <c r="Y81" s="98">
        <f>_xlfn.XLOOKUP(V81,Order!D:D,Order!G:G,0)</f>
        <v>0</v>
      </c>
      <c r="Z81" s="87">
        <f>Y81*$X$81</f>
        <v>0</v>
      </c>
      <c r="AA81" s="98">
        <f>_xlfn.XLOOKUP(V81,Order!D:D,Order!I:I,0)</f>
        <v>0</v>
      </c>
      <c r="AB81" s="87">
        <f>AA81*$X$81</f>
        <v>0</v>
      </c>
      <c r="AC81" s="98">
        <f>_xlfn.XLOOKUP(V81,Order!D:D,Order!K:K,0)</f>
        <v>0</v>
      </c>
      <c r="AD81" s="87">
        <f>AC81*$X$81</f>
        <v>0</v>
      </c>
      <c r="AE81" s="98">
        <f>_xlfn.XLOOKUP(V81,Order!D:D,Order!M:M,0)</f>
        <v>0</v>
      </c>
      <c r="AF81" s="87">
        <f>AE81*$X$81</f>
        <v>0</v>
      </c>
      <c r="AG81" s="169">
        <f t="shared" si="16"/>
        <v>0</v>
      </c>
      <c r="AH81" s="169">
        <f t="shared" si="17"/>
        <v>0</v>
      </c>
      <c r="AI81"/>
      <c r="AJ81"/>
      <c r="AK81" s="168" t="s">
        <v>195</v>
      </c>
      <c r="AL81">
        <v>0</v>
      </c>
      <c r="AM81">
        <v>0</v>
      </c>
    </row>
    <row r="82" spans="2:41" ht="15" customHeight="1" x14ac:dyDescent="0.2">
      <c r="C82" s="43"/>
      <c r="D82" s="43"/>
      <c r="E82" s="173">
        <v>12797</v>
      </c>
      <c r="F82" s="177">
        <f>_xlfn.XLOOKUP(E82,Order!$D:$D,Order!G:G,0)</f>
        <v>0</v>
      </c>
      <c r="H82" s="174">
        <v>12797</v>
      </c>
      <c r="I82" s="178">
        <f>_xlfn.XLOOKUP(H82,Order!$D:$D,Order!$I:$I,0)</f>
        <v>0</v>
      </c>
      <c r="K82" s="173">
        <v>12797</v>
      </c>
      <c r="L82" s="177">
        <f>_xlfn.XLOOKUP(K82,Order!$D:$D,Order!$K:$K,0)</f>
        <v>0</v>
      </c>
      <c r="N82" s="174">
        <v>12797</v>
      </c>
      <c r="O82" s="178">
        <f>_xlfn.XLOOKUP(N82,Order!$D:$D,Order!M:M,0)</f>
        <v>0</v>
      </c>
      <c r="P82" s="43"/>
      <c r="T82" s="20" t="s">
        <v>66</v>
      </c>
      <c r="U82" s="34" t="s">
        <v>61</v>
      </c>
      <c r="V82" s="35">
        <v>12504</v>
      </c>
      <c r="W82" s="36" t="s">
        <v>63</v>
      </c>
      <c r="X82" s="83">
        <v>40</v>
      </c>
      <c r="Y82" s="101">
        <f>_xlfn.XLOOKUP(V82,Order!D:D,Order!G:G,0)</f>
        <v>0</v>
      </c>
      <c r="Z82" s="90">
        <f>Y82*$X$82</f>
        <v>0</v>
      </c>
      <c r="AA82" s="101">
        <f>_xlfn.XLOOKUP(V82,Order!D:D,Order!I:I,0)</f>
        <v>0</v>
      </c>
      <c r="AB82" s="90">
        <f>AA82*$X$82</f>
        <v>0</v>
      </c>
      <c r="AC82" s="101">
        <f>_xlfn.XLOOKUP(V82,Order!D:D,Order!K:K,0)</f>
        <v>0</v>
      </c>
      <c r="AD82" s="90">
        <f>AC82*$X$82</f>
        <v>0</v>
      </c>
      <c r="AE82" s="101">
        <f>_xlfn.XLOOKUP(V82,Order!D:D,Order!M:M,0)</f>
        <v>0</v>
      </c>
      <c r="AF82" s="90">
        <f>AE82*$X$82</f>
        <v>0</v>
      </c>
      <c r="AG82" s="169">
        <f t="shared" si="16"/>
        <v>0</v>
      </c>
      <c r="AH82" s="169">
        <f t="shared" si="17"/>
        <v>0</v>
      </c>
      <c r="AI82"/>
      <c r="AJ82"/>
      <c r="AK82" s="168" t="s">
        <v>185</v>
      </c>
      <c r="AL82">
        <v>0</v>
      </c>
      <c r="AM82">
        <v>0</v>
      </c>
      <c r="AN82" s="43"/>
      <c r="AO82" s="43"/>
    </row>
    <row r="83" spans="2:41" ht="15" customHeight="1" x14ac:dyDescent="0.2">
      <c r="E83" s="175">
        <v>12488</v>
      </c>
      <c r="F83" s="177">
        <f>_xlfn.XLOOKUP(E83,Order!$D:$D,Order!G:G,0)</f>
        <v>0</v>
      </c>
      <c r="H83" s="176">
        <v>12488</v>
      </c>
      <c r="I83" s="178">
        <f>_xlfn.XLOOKUP(H83,Order!$D:$D,Order!$I:$I,0)</f>
        <v>0</v>
      </c>
      <c r="K83" s="175">
        <v>12488</v>
      </c>
      <c r="L83" s="177">
        <f>_xlfn.XLOOKUP(K83,Order!$D:$D,Order!$K:$K,0)</f>
        <v>0</v>
      </c>
      <c r="N83" s="176">
        <v>12488</v>
      </c>
      <c r="O83" s="178">
        <f>_xlfn.XLOOKUP(N83,Order!$D:$D,Order!M:M,0)</f>
        <v>0</v>
      </c>
      <c r="T83" s="17" t="s">
        <v>68</v>
      </c>
      <c r="U83" s="16" t="s">
        <v>65</v>
      </c>
      <c r="V83" s="25">
        <v>12467</v>
      </c>
      <c r="W83" s="24" t="s">
        <v>7</v>
      </c>
      <c r="X83" s="70">
        <v>75</v>
      </c>
      <c r="Y83" s="102">
        <f>_xlfn.XLOOKUP(V83,Order!D:D,Order!G:G,0)</f>
        <v>0</v>
      </c>
      <c r="Z83" s="91">
        <f>Y83*$X$83</f>
        <v>0</v>
      </c>
      <c r="AA83" s="102">
        <f>_xlfn.XLOOKUP(V83,Order!D:D,Order!I:I,0)</f>
        <v>0</v>
      </c>
      <c r="AB83" s="91">
        <f>AA83*$X$83</f>
        <v>0</v>
      </c>
      <c r="AC83" s="102">
        <f>_xlfn.XLOOKUP(V83,Order!D:D,Order!K:K,0)</f>
        <v>0</v>
      </c>
      <c r="AD83" s="91">
        <f>AC83*$X$83</f>
        <v>0</v>
      </c>
      <c r="AE83" s="102">
        <f>_xlfn.XLOOKUP(V83,Order!D:D,Order!M:M,0)</f>
        <v>0</v>
      </c>
      <c r="AF83" s="91">
        <f>AE83*$X$83</f>
        <v>0</v>
      </c>
      <c r="AG83" s="169">
        <f t="shared" si="16"/>
        <v>0</v>
      </c>
      <c r="AH83" s="169">
        <f t="shared" si="17"/>
        <v>0</v>
      </c>
      <c r="AI83"/>
      <c r="AJ83"/>
      <c r="AK83"/>
      <c r="AL83"/>
      <c r="AM83"/>
    </row>
    <row r="84" spans="2:41" ht="15" customHeight="1" x14ac:dyDescent="0.2">
      <c r="E84" s="175">
        <v>12508</v>
      </c>
      <c r="F84" s="177">
        <f>_xlfn.XLOOKUP(E84,Order!$D:$D,Order!G:G,0)</f>
        <v>0</v>
      </c>
      <c r="H84" s="176">
        <v>12508</v>
      </c>
      <c r="I84" s="178">
        <f>_xlfn.XLOOKUP(H84,Order!$D:$D,Order!$I:$I,0)</f>
        <v>0</v>
      </c>
      <c r="K84" s="175">
        <v>12508</v>
      </c>
      <c r="L84" s="177">
        <f>_xlfn.XLOOKUP(K84,Order!$D:$D,Order!$K:$K,0)</f>
        <v>0</v>
      </c>
      <c r="N84" s="176">
        <v>12508</v>
      </c>
      <c r="O84" s="178">
        <f>_xlfn.XLOOKUP(N84,Order!$D:$D,Order!M:M,0)</f>
        <v>0</v>
      </c>
      <c r="T84" s="17" t="s">
        <v>68</v>
      </c>
      <c r="U84" s="23" t="s">
        <v>66</v>
      </c>
      <c r="V84" s="31">
        <v>12469</v>
      </c>
      <c r="W84" s="32" t="s">
        <v>7</v>
      </c>
      <c r="X84" s="38"/>
      <c r="Y84" s="98">
        <f>_xlfn.XLOOKUP(V84,Order!D:D,Order!G:G,0)</f>
        <v>0</v>
      </c>
      <c r="Z84" s="87">
        <f>Y84*$X$83</f>
        <v>0</v>
      </c>
      <c r="AA84" s="98">
        <f>_xlfn.XLOOKUP(V84,Order!D:D,Order!I:I,0)</f>
        <v>0</v>
      </c>
      <c r="AB84" s="87">
        <f>AA84*$X$83</f>
        <v>0</v>
      </c>
      <c r="AC84" s="98">
        <f>_xlfn.XLOOKUP(V84,Order!D:D,Order!K:K,0)</f>
        <v>0</v>
      </c>
      <c r="AD84" s="87">
        <f>AC84*$X$83</f>
        <v>0</v>
      </c>
      <c r="AE84" s="98">
        <f>_xlfn.XLOOKUP(V84,Order!D:D,Order!M:M,0)</f>
        <v>0</v>
      </c>
      <c r="AF84" s="87">
        <f>AE84*$X$83</f>
        <v>0</v>
      </c>
      <c r="AG84" s="169">
        <f t="shared" si="16"/>
        <v>0</v>
      </c>
      <c r="AH84" s="169">
        <f t="shared" si="17"/>
        <v>0</v>
      </c>
      <c r="AI84"/>
      <c r="AJ84"/>
      <c r="AK84" s="167" t="s">
        <v>184</v>
      </c>
      <c r="AL84" t="s">
        <v>189</v>
      </c>
      <c r="AM84" t="s">
        <v>190</v>
      </c>
      <c r="AN84" s="172">
        <f>+COUNTIF(AL85:AL86,"&gt;0")</f>
        <v>0</v>
      </c>
    </row>
    <row r="85" spans="2:41" ht="15" customHeight="1" thickBot="1" x14ac:dyDescent="0.25">
      <c r="E85" s="175">
        <v>12510</v>
      </c>
      <c r="F85" s="177">
        <f>_xlfn.XLOOKUP(E85,Order!$D:$D,Order!G:G,0)</f>
        <v>0</v>
      </c>
      <c r="H85" s="176">
        <v>12510</v>
      </c>
      <c r="I85" s="178">
        <f>_xlfn.XLOOKUP(H85,Order!$D:$D,Order!$I:$I,0)</f>
        <v>0</v>
      </c>
      <c r="K85" s="175">
        <v>12510</v>
      </c>
      <c r="L85" s="177">
        <f>_xlfn.XLOOKUP(K85,Order!$D:$D,Order!$K:$K,0)</f>
        <v>0</v>
      </c>
      <c r="N85" s="176">
        <v>12510</v>
      </c>
      <c r="O85" s="178">
        <f>_xlfn.XLOOKUP(N85,Order!$D:$D,Order!M:M,0)</f>
        <v>0</v>
      </c>
      <c r="T85" s="33" t="s">
        <v>69</v>
      </c>
      <c r="U85" s="34" t="s">
        <v>59</v>
      </c>
      <c r="V85" s="35">
        <v>12485</v>
      </c>
      <c r="W85" s="36" t="s">
        <v>60</v>
      </c>
      <c r="X85" s="57">
        <v>40</v>
      </c>
      <c r="Y85" s="101">
        <f>_xlfn.XLOOKUP(V85,Order!D:D,Order!G:G,0)</f>
        <v>0</v>
      </c>
      <c r="Z85" s="90">
        <f>Y85*$X$85</f>
        <v>0</v>
      </c>
      <c r="AA85" s="101">
        <f>_xlfn.XLOOKUP(V85,Order!D:D,Order!I:I,0)</f>
        <v>0</v>
      </c>
      <c r="AB85" s="90">
        <f>AA85*$X$85</f>
        <v>0</v>
      </c>
      <c r="AC85" s="101">
        <f>_xlfn.XLOOKUP(V85,Order!D:D,Order!K:K,0)</f>
        <v>0</v>
      </c>
      <c r="AD85" s="90">
        <f>AC85*$X$85</f>
        <v>0</v>
      </c>
      <c r="AE85" s="101">
        <f>_xlfn.XLOOKUP(V85,Order!D:D,Order!M:M,0)</f>
        <v>0</v>
      </c>
      <c r="AF85" s="90">
        <f>AE85*$X$85</f>
        <v>0</v>
      </c>
      <c r="AG85" s="169">
        <f t="shared" si="16"/>
        <v>0</v>
      </c>
      <c r="AH85" s="169">
        <f t="shared" si="17"/>
        <v>0</v>
      </c>
      <c r="AI85"/>
      <c r="AJ85"/>
      <c r="AK85" s="168" t="s">
        <v>144</v>
      </c>
      <c r="AL85">
        <v>0</v>
      </c>
      <c r="AM85">
        <v>0</v>
      </c>
    </row>
    <row r="86" spans="2:41" ht="15" customHeight="1" x14ac:dyDescent="0.2">
      <c r="B86" s="43"/>
      <c r="E86" s="175">
        <v>12511</v>
      </c>
      <c r="F86" s="177">
        <f>_xlfn.XLOOKUP(E86,Order!$D:$D,Order!G:G,0)</f>
        <v>0</v>
      </c>
      <c r="G86" s="43"/>
      <c r="H86" s="176">
        <v>12511</v>
      </c>
      <c r="I86" s="178">
        <f>_xlfn.XLOOKUP(H86,Order!$D:$D,Order!$I:$I,0)</f>
        <v>0</v>
      </c>
      <c r="J86" s="43"/>
      <c r="K86" s="175">
        <v>12511</v>
      </c>
      <c r="L86" s="177">
        <f>_xlfn.XLOOKUP(K86,Order!$D:$D,Order!$K:$K,0)</f>
        <v>0</v>
      </c>
      <c r="M86" s="43"/>
      <c r="N86" s="176">
        <v>12511</v>
      </c>
      <c r="O86" s="178">
        <f>_xlfn.XLOOKUP(N86,Order!$D:$D,Order!M:M,0)</f>
        <v>0</v>
      </c>
      <c r="T86" s="69" t="s">
        <v>179</v>
      </c>
      <c r="U86" s="45" t="s">
        <v>114</v>
      </c>
      <c r="V86" s="37">
        <v>12488</v>
      </c>
      <c r="W86" s="37" t="s">
        <v>60</v>
      </c>
      <c r="X86" s="40">
        <v>45</v>
      </c>
      <c r="Y86" s="118">
        <f>_xlfn.XLOOKUP(V86,Order!D:D,Order!G:G,0)</f>
        <v>0</v>
      </c>
      <c r="Z86" s="119">
        <f>Y86*$X$86</f>
        <v>0</v>
      </c>
      <c r="AA86" s="118">
        <f>_xlfn.XLOOKUP(V86,Order!D:D,Order!I:I,0)</f>
        <v>0</v>
      </c>
      <c r="AB86" s="119">
        <f>AA86*$X$86</f>
        <v>0</v>
      </c>
      <c r="AC86" s="118">
        <f>_xlfn.XLOOKUP(V86,Order!D:D,Order!K:K,0)</f>
        <v>0</v>
      </c>
      <c r="AD86" s="119">
        <f>AC86*$X$86</f>
        <v>0</v>
      </c>
      <c r="AE86" s="118">
        <f>_xlfn.XLOOKUP(V86,Order!D:D,Order!M:M,0)</f>
        <v>0</v>
      </c>
      <c r="AF86" s="119">
        <f>AE86*$X$86</f>
        <v>0</v>
      </c>
      <c r="AG86" s="169">
        <f t="shared" si="16"/>
        <v>0</v>
      </c>
      <c r="AH86" s="169">
        <f t="shared" si="17"/>
        <v>0</v>
      </c>
      <c r="AI86"/>
      <c r="AJ86"/>
      <c r="AK86" s="168" t="s">
        <v>141</v>
      </c>
      <c r="AL86">
        <v>0</v>
      </c>
      <c r="AM86">
        <v>0</v>
      </c>
    </row>
    <row r="87" spans="2:41" ht="15" customHeight="1" thickBot="1" x14ac:dyDescent="0.25">
      <c r="E87" s="173" t="s">
        <v>73</v>
      </c>
      <c r="F87" s="177">
        <f>_xlfn.XLOOKUP(E87,Order!$D:$D,Order!G:G,0)</f>
        <v>0</v>
      </c>
      <c r="H87" s="174" t="s">
        <v>73</v>
      </c>
      <c r="I87" s="178">
        <f>_xlfn.XLOOKUP(H87,Order!$D:$D,Order!$I:$I,0)</f>
        <v>0</v>
      </c>
      <c r="K87" s="173" t="s">
        <v>73</v>
      </c>
      <c r="L87" s="177">
        <f>_xlfn.XLOOKUP(K87,Order!$D:$D,Order!$K:$K,0)</f>
        <v>0</v>
      </c>
      <c r="N87" s="174" t="s">
        <v>73</v>
      </c>
      <c r="O87" s="178">
        <f>_xlfn.XLOOKUP(N87,Order!$D:$D,Order!M:M,0)</f>
        <v>0</v>
      </c>
      <c r="T87" s="69" t="s">
        <v>179</v>
      </c>
      <c r="U87" s="49" t="s">
        <v>115</v>
      </c>
      <c r="V87" s="32">
        <v>12508</v>
      </c>
      <c r="W87" s="32" t="s">
        <v>60</v>
      </c>
      <c r="X87" s="38"/>
      <c r="Y87" s="120">
        <f>_xlfn.XLOOKUP(V87,Order!D:D,Order!G:G,0)</f>
        <v>0</v>
      </c>
      <c r="Z87" s="121">
        <f>Y87*$X$86</f>
        <v>0</v>
      </c>
      <c r="AA87" s="120">
        <f>_xlfn.XLOOKUP(V87,Order!D:D,Order!I:I,0)</f>
        <v>0</v>
      </c>
      <c r="AB87" s="121">
        <f>AA87*$X$86</f>
        <v>0</v>
      </c>
      <c r="AC87" s="120">
        <f>_xlfn.XLOOKUP(V87,Order!D:D,Order!K:K,0)</f>
        <v>0</v>
      </c>
      <c r="AD87" s="121">
        <f>AC87*$X$86</f>
        <v>0</v>
      </c>
      <c r="AE87" s="120">
        <f>_xlfn.XLOOKUP(V87,Order!D:D,Order!M:M,0)</f>
        <v>0</v>
      </c>
      <c r="AF87" s="121">
        <f>AE87*$X$86</f>
        <v>0</v>
      </c>
      <c r="AG87" s="169">
        <f t="shared" si="16"/>
        <v>0</v>
      </c>
      <c r="AH87" s="169">
        <f t="shared" si="17"/>
        <v>0</v>
      </c>
      <c r="AI87"/>
      <c r="AJ87"/>
      <c r="AK87" s="168" t="s">
        <v>185</v>
      </c>
      <c r="AL87">
        <v>0</v>
      </c>
      <c r="AM87">
        <v>0</v>
      </c>
    </row>
    <row r="88" spans="2:41" s="43" customFormat="1" ht="15" customHeight="1" x14ac:dyDescent="0.2">
      <c r="B88" s="7"/>
      <c r="C88" s="7"/>
      <c r="D88" s="7"/>
      <c r="E88" s="173" t="s">
        <v>75</v>
      </c>
      <c r="F88" s="177">
        <f>_xlfn.XLOOKUP(E88,Order!$D:$D,Order!G:G,0)</f>
        <v>0</v>
      </c>
      <c r="G88" s="7"/>
      <c r="H88" s="174" t="s">
        <v>75</v>
      </c>
      <c r="I88" s="178">
        <f>_xlfn.XLOOKUP(H88,Order!$D:$D,Order!$I:$I,0)</f>
        <v>0</v>
      </c>
      <c r="J88" s="7"/>
      <c r="K88" s="173" t="s">
        <v>75</v>
      </c>
      <c r="L88" s="177">
        <f>_xlfn.XLOOKUP(K88,Order!$D:$D,Order!$K:$K,0)</f>
        <v>0</v>
      </c>
      <c r="M88" s="7"/>
      <c r="N88" s="174" t="s">
        <v>75</v>
      </c>
      <c r="O88" s="178">
        <f>_xlfn.XLOOKUP(N88,Order!$D:$D,Order!M:M,0)</f>
        <v>0</v>
      </c>
      <c r="P88" s="7"/>
      <c r="T88" s="108" t="s">
        <v>116</v>
      </c>
      <c r="U88" s="16" t="s">
        <v>114</v>
      </c>
      <c r="V88" s="37">
        <v>12510</v>
      </c>
      <c r="W88" s="37" t="s">
        <v>117</v>
      </c>
      <c r="X88" s="40">
        <v>50</v>
      </c>
      <c r="Y88" s="118">
        <f>_xlfn.XLOOKUP(V88,Order!D:D,Order!G:G,0)</f>
        <v>0</v>
      </c>
      <c r="Z88" s="119">
        <f>Y88*$X$88</f>
        <v>0</v>
      </c>
      <c r="AA88" s="118">
        <f>_xlfn.XLOOKUP(V88,Order!D:D,Order!I:I,0)</f>
        <v>0</v>
      </c>
      <c r="AB88" s="119">
        <f>AA88*$X$88</f>
        <v>0</v>
      </c>
      <c r="AC88" s="118">
        <f>_xlfn.XLOOKUP(V88,Order!D:D,Order!K:K,0)</f>
        <v>0</v>
      </c>
      <c r="AD88" s="119">
        <f>AC88*$X$88</f>
        <v>0</v>
      </c>
      <c r="AE88" s="118">
        <f>_xlfn.XLOOKUP(V88,Order!D:D,Order!M:M,0)</f>
        <v>0</v>
      </c>
      <c r="AF88" s="119">
        <f>AE88*$X$88</f>
        <v>0</v>
      </c>
      <c r="AG88" s="169">
        <f t="shared" si="16"/>
        <v>0</v>
      </c>
      <c r="AH88" s="169">
        <f t="shared" si="17"/>
        <v>0</v>
      </c>
      <c r="AI88"/>
      <c r="AJ88"/>
      <c r="AK88"/>
      <c r="AL88"/>
      <c r="AM88"/>
      <c r="AN88" s="7"/>
      <c r="AO88" s="7"/>
    </row>
    <row r="89" spans="2:41" ht="15" customHeight="1" thickBot="1" x14ac:dyDescent="0.25">
      <c r="C89" s="43"/>
      <c r="D89" s="43"/>
      <c r="E89" s="173">
        <v>12785</v>
      </c>
      <c r="F89" s="177">
        <f>_xlfn.XLOOKUP(E89,Order!$D:$D,Order!G:G,0)</f>
        <v>0</v>
      </c>
      <c r="H89" s="174">
        <v>12785</v>
      </c>
      <c r="I89" s="178">
        <f>_xlfn.XLOOKUP(H89,Order!$D:$D,Order!$I:$I,0)</f>
        <v>0</v>
      </c>
      <c r="K89" s="173">
        <v>12785</v>
      </c>
      <c r="L89" s="177">
        <f>_xlfn.XLOOKUP(K89,Order!$D:$D,Order!$K:$K,0)</f>
        <v>0</v>
      </c>
      <c r="N89" s="174">
        <v>12785</v>
      </c>
      <c r="O89" s="178">
        <f>_xlfn.XLOOKUP(N89,Order!$D:$D,Order!M:M,0)</f>
        <v>0</v>
      </c>
      <c r="P89" s="43"/>
      <c r="T89" s="108" t="s">
        <v>116</v>
      </c>
      <c r="U89" s="23" t="s">
        <v>115</v>
      </c>
      <c r="V89" s="32">
        <v>12511</v>
      </c>
      <c r="W89" s="32" t="s">
        <v>117</v>
      </c>
      <c r="X89" s="38"/>
      <c r="Y89" s="105">
        <f>_xlfn.XLOOKUP(V89,Order!D:D,Order!G:G,0)</f>
        <v>0</v>
      </c>
      <c r="Z89" s="94">
        <f>Y89*$X$88</f>
        <v>0</v>
      </c>
      <c r="AA89" s="105">
        <f>_xlfn.XLOOKUP(V89,Order!D:D,Order!I:I,0)</f>
        <v>0</v>
      </c>
      <c r="AB89" s="94">
        <f>AA89*$X$88</f>
        <v>0</v>
      </c>
      <c r="AC89" s="105">
        <f>_xlfn.XLOOKUP(V89,Order!D:D,Order!K:K,0)</f>
        <v>0</v>
      </c>
      <c r="AD89" s="94">
        <f>AC89*$X$88</f>
        <v>0</v>
      </c>
      <c r="AE89" s="105">
        <f>_xlfn.XLOOKUP(V89,Order!D:D,Order!M:M,0)</f>
        <v>0</v>
      </c>
      <c r="AF89" s="94">
        <f>AE89*$X$88</f>
        <v>0</v>
      </c>
      <c r="AG89" s="169">
        <f t="shared" si="16"/>
        <v>0</v>
      </c>
      <c r="AH89" s="169">
        <f t="shared" si="17"/>
        <v>0</v>
      </c>
      <c r="AI89"/>
      <c r="AJ89"/>
      <c r="AK89" s="167" t="s">
        <v>184</v>
      </c>
      <c r="AL89" t="s">
        <v>189</v>
      </c>
      <c r="AM89" t="s">
        <v>190</v>
      </c>
      <c r="AN89" s="172">
        <f>+COUNTIF(AL90:AL97,"&gt;0")</f>
        <v>0</v>
      </c>
      <c r="AO89" s="43"/>
    </row>
    <row r="90" spans="2:41" ht="15" customHeight="1" thickBot="1" x14ac:dyDescent="0.25">
      <c r="E90" s="173">
        <v>12773</v>
      </c>
      <c r="F90" s="177">
        <f>_xlfn.XLOOKUP(E90,Order!$D:$D,Order!G:G,0)</f>
        <v>0</v>
      </c>
      <c r="G90" s="43"/>
      <c r="H90" s="174">
        <v>12773</v>
      </c>
      <c r="I90" s="178">
        <f>_xlfn.XLOOKUP(H90,Order!$D:$D,Order!$I:$I,0)</f>
        <v>0</v>
      </c>
      <c r="J90" s="43"/>
      <c r="K90" s="173">
        <v>12773</v>
      </c>
      <c r="L90" s="177">
        <f>_xlfn.XLOOKUP(K90,Order!$D:$D,Order!$K:$K,0)</f>
        <v>0</v>
      </c>
      <c r="M90" s="43"/>
      <c r="N90" s="174">
        <v>12773</v>
      </c>
      <c r="O90" s="178">
        <f>_xlfn.XLOOKUP(N90,Order!$D:$D,Order!M:M,0)</f>
        <v>0</v>
      </c>
      <c r="T90" s="12" t="s">
        <v>0</v>
      </c>
      <c r="U90" s="13" t="s">
        <v>5</v>
      </c>
      <c r="V90" s="14" t="s">
        <v>1</v>
      </c>
      <c r="W90" s="15" t="s">
        <v>2</v>
      </c>
      <c r="X90" s="81" t="s">
        <v>3</v>
      </c>
      <c r="Y90" s="109" t="s">
        <v>158</v>
      </c>
      <c r="Z90" s="85" t="s">
        <v>161</v>
      </c>
      <c r="AA90" s="109" t="s">
        <v>158</v>
      </c>
      <c r="AB90" s="85" t="s">
        <v>161</v>
      </c>
      <c r="AC90" s="109" t="s">
        <v>158</v>
      </c>
      <c r="AD90" s="85" t="s">
        <v>161</v>
      </c>
      <c r="AE90" s="109" t="s">
        <v>158</v>
      </c>
      <c r="AF90" s="85" t="s">
        <v>161</v>
      </c>
      <c r="AG90" s="170" t="s">
        <v>187</v>
      </c>
      <c r="AH90" s="171" t="s">
        <v>188</v>
      </c>
      <c r="AI90"/>
      <c r="AJ90"/>
      <c r="AK90" s="168" t="s">
        <v>150</v>
      </c>
      <c r="AL90">
        <v>0</v>
      </c>
      <c r="AM90">
        <v>0</v>
      </c>
    </row>
    <row r="91" spans="2:41" ht="15" customHeight="1" x14ac:dyDescent="0.2">
      <c r="B91" s="43"/>
      <c r="E91" s="173">
        <v>12786</v>
      </c>
      <c r="F91" s="177">
        <f>_xlfn.XLOOKUP(E91,Order!$D:$D,Order!G:G,0)</f>
        <v>0</v>
      </c>
      <c r="G91" s="43"/>
      <c r="H91" s="174">
        <v>12786</v>
      </c>
      <c r="I91" s="178">
        <f>_xlfn.XLOOKUP(H91,Order!$D:$D,Order!$I:$I,0)</f>
        <v>0</v>
      </c>
      <c r="J91" s="43"/>
      <c r="K91" s="173">
        <v>12786</v>
      </c>
      <c r="L91" s="177">
        <f>_xlfn.XLOOKUP(K91,Order!$D:$D,Order!$K:$K,0)</f>
        <v>0</v>
      </c>
      <c r="M91" s="43"/>
      <c r="N91" s="174">
        <v>12786</v>
      </c>
      <c r="O91" s="178">
        <f>_xlfn.XLOOKUP(N91,Order!$D:$D,Order!M:M,0)</f>
        <v>0</v>
      </c>
      <c r="T91" s="22" t="s">
        <v>70</v>
      </c>
      <c r="U91" s="23"/>
      <c r="V91" s="31">
        <v>12797</v>
      </c>
      <c r="W91" s="32" t="s">
        <v>7</v>
      </c>
      <c r="X91" s="38">
        <v>7.4</v>
      </c>
      <c r="Y91" s="98">
        <f>_xlfn.XLOOKUP(V91,Order!D:D,Order!G:G,0)</f>
        <v>0</v>
      </c>
      <c r="Z91" s="87">
        <f>Y91*$X$91</f>
        <v>0</v>
      </c>
      <c r="AA91" s="98">
        <f>_xlfn.XLOOKUP(V91,Order!D:D,Order!I:I,0)</f>
        <v>0</v>
      </c>
      <c r="AB91" s="87">
        <f>AA91*$X$91</f>
        <v>0</v>
      </c>
      <c r="AC91" s="98">
        <f>_xlfn.XLOOKUP(V91,Order!D:D,Order!K:K,0)</f>
        <v>0</v>
      </c>
      <c r="AD91" s="87">
        <f>AC91*$X$91</f>
        <v>0</v>
      </c>
      <c r="AE91" s="98">
        <f>_xlfn.XLOOKUP(V91,Order!D:D,Order!M:M,0)</f>
        <v>0</v>
      </c>
      <c r="AF91" s="87">
        <f>AE91*$X$91</f>
        <v>0</v>
      </c>
      <c r="AG91" s="169">
        <f t="shared" ref="AG91:AG131" si="21">SUM(Y91,AA91,AC91,AE91)</f>
        <v>0</v>
      </c>
      <c r="AH91" s="169">
        <f t="shared" ref="AH91:AH131" si="22">SUM(Z91,AB91,AD91,AF91)</f>
        <v>0</v>
      </c>
      <c r="AI91"/>
      <c r="AJ91"/>
      <c r="AK91" s="168" t="s">
        <v>153</v>
      </c>
      <c r="AL91">
        <v>0</v>
      </c>
      <c r="AM91">
        <v>0</v>
      </c>
    </row>
    <row r="92" spans="2:41" ht="15" customHeight="1" x14ac:dyDescent="0.2">
      <c r="B92" s="43"/>
      <c r="E92" s="173">
        <v>12800</v>
      </c>
      <c r="F92" s="177">
        <f>_xlfn.XLOOKUP(E92,Order!$D:$D,Order!G:G,0)</f>
        <v>0</v>
      </c>
      <c r="H92" s="174">
        <v>12800</v>
      </c>
      <c r="I92" s="178">
        <f>_xlfn.XLOOKUP(H92,Order!$D:$D,Order!$I:$I,0)</f>
        <v>0</v>
      </c>
      <c r="K92" s="173">
        <v>12800</v>
      </c>
      <c r="L92" s="177">
        <f>_xlfn.XLOOKUP(K92,Order!$D:$D,Order!$K:$K,0)</f>
        <v>0</v>
      </c>
      <c r="N92" s="174">
        <v>12800</v>
      </c>
      <c r="O92" s="178">
        <f>_xlfn.XLOOKUP(N92,Order!$D:$D,Order!M:M,0)</f>
        <v>0</v>
      </c>
      <c r="T92" s="17" t="s">
        <v>71</v>
      </c>
      <c r="U92" s="45" t="s">
        <v>72</v>
      </c>
      <c r="V92" s="25" t="s">
        <v>73</v>
      </c>
      <c r="W92" s="24" t="s">
        <v>7</v>
      </c>
      <c r="X92" s="70">
        <v>25</v>
      </c>
      <c r="Y92" s="102">
        <f>_xlfn.XLOOKUP(V92,Order!D:D,Order!G:G,0)</f>
        <v>0</v>
      </c>
      <c r="Z92" s="91">
        <f>Y92*$X$92</f>
        <v>0</v>
      </c>
      <c r="AA92" s="102">
        <f>_xlfn.XLOOKUP(V92,Order!D:D,Order!I:I,0)</f>
        <v>0</v>
      </c>
      <c r="AB92" s="91">
        <f>AA92*$X$92</f>
        <v>0</v>
      </c>
      <c r="AC92" s="102">
        <f>_xlfn.XLOOKUP(V92,Order!D:D,Order!K:K,0)</f>
        <v>0</v>
      </c>
      <c r="AD92" s="91">
        <f>AC92*$X$92</f>
        <v>0</v>
      </c>
      <c r="AE92" s="102">
        <f>_xlfn.XLOOKUP(V92,Order!D:D,Order!M:M,0)</f>
        <v>0</v>
      </c>
      <c r="AF92" s="91">
        <f>AE92*$X$92</f>
        <v>0</v>
      </c>
      <c r="AG92" s="169">
        <f t="shared" si="21"/>
        <v>0</v>
      </c>
      <c r="AH92" s="169">
        <f t="shared" si="22"/>
        <v>0</v>
      </c>
      <c r="AI92"/>
      <c r="AJ92"/>
      <c r="AK92" s="168" t="s">
        <v>151</v>
      </c>
      <c r="AL92">
        <v>0</v>
      </c>
      <c r="AM92">
        <v>0</v>
      </c>
    </row>
    <row r="93" spans="2:41" s="43" customFormat="1" ht="15" customHeight="1" thickBot="1" x14ac:dyDescent="0.25">
      <c r="B93" s="7"/>
      <c r="C93" s="7"/>
      <c r="D93" s="7"/>
      <c r="E93" s="173">
        <v>11455</v>
      </c>
      <c r="F93" s="177">
        <f>_xlfn.XLOOKUP(E93,Order!$D:$D,Order!G:G,0)</f>
        <v>0</v>
      </c>
      <c r="G93" s="7"/>
      <c r="H93" s="174">
        <v>11455</v>
      </c>
      <c r="I93" s="178">
        <f>_xlfn.XLOOKUP(H93,Order!$D:$D,Order!$I:$I,0)</f>
        <v>0</v>
      </c>
      <c r="J93" s="7"/>
      <c r="K93" s="173">
        <v>11455</v>
      </c>
      <c r="L93" s="177">
        <f>_xlfn.XLOOKUP(K93,Order!$D:$D,Order!$K:$K,0)</f>
        <v>0</v>
      </c>
      <c r="M93" s="7"/>
      <c r="N93" s="174">
        <v>11455</v>
      </c>
      <c r="O93" s="178">
        <f>_xlfn.XLOOKUP(N93,Order!$D:$D,Order!M:M,0)</f>
        <v>0</v>
      </c>
      <c r="P93" s="7"/>
      <c r="T93" s="17"/>
      <c r="U93" s="23" t="s">
        <v>74</v>
      </c>
      <c r="V93" s="28" t="s">
        <v>75</v>
      </c>
      <c r="W93" s="32" t="s">
        <v>7</v>
      </c>
      <c r="X93" s="82">
        <v>20</v>
      </c>
      <c r="Y93" s="100">
        <f>_xlfn.XLOOKUP(V93,Order!D:D,Order!G:G,0)</f>
        <v>0</v>
      </c>
      <c r="Z93" s="89">
        <f>Y93*$X$93</f>
        <v>0</v>
      </c>
      <c r="AA93" s="100">
        <f>_xlfn.XLOOKUP(V93,Order!D:D,Order!I:I,0)</f>
        <v>0</v>
      </c>
      <c r="AB93" s="89">
        <f>AA93*$X$93</f>
        <v>0</v>
      </c>
      <c r="AC93" s="100">
        <f>_xlfn.XLOOKUP(V93,Order!D:D,Order!K:K,0)</f>
        <v>0</v>
      </c>
      <c r="AD93" s="89">
        <f>AC93*$X$93</f>
        <v>0</v>
      </c>
      <c r="AE93" s="100">
        <f>_xlfn.XLOOKUP(V93,Order!D:D,Order!M:M,0)</f>
        <v>0</v>
      </c>
      <c r="AF93" s="89">
        <f>AE93*$X$93</f>
        <v>0</v>
      </c>
      <c r="AG93" s="169">
        <f t="shared" si="21"/>
        <v>0</v>
      </c>
      <c r="AH93" s="169">
        <f t="shared" si="22"/>
        <v>0</v>
      </c>
      <c r="AI93"/>
      <c r="AJ93"/>
      <c r="AK93" s="168" t="s">
        <v>149</v>
      </c>
      <c r="AL93">
        <v>0</v>
      </c>
      <c r="AM93">
        <v>0</v>
      </c>
      <c r="AN93" s="7"/>
      <c r="AO93" s="7"/>
    </row>
    <row r="94" spans="2:41" s="43" customFormat="1" ht="15" customHeight="1" x14ac:dyDescent="0.2">
      <c r="B94" s="7"/>
      <c r="E94" s="173">
        <v>12751</v>
      </c>
      <c r="F94" s="177">
        <f>_xlfn.XLOOKUP(E94,Order!$D:$D,Order!G:G,0)</f>
        <v>0</v>
      </c>
      <c r="G94" s="7"/>
      <c r="H94" s="174">
        <v>12751</v>
      </c>
      <c r="I94" s="178">
        <f>_xlfn.XLOOKUP(H94,Order!$D:$D,Order!$I:$I,0)</f>
        <v>0</v>
      </c>
      <c r="J94" s="7"/>
      <c r="K94" s="173">
        <v>12751</v>
      </c>
      <c r="L94" s="177">
        <f>_xlfn.XLOOKUP(K94,Order!$D:$D,Order!$K:$K,0)</f>
        <v>0</v>
      </c>
      <c r="M94" s="7"/>
      <c r="N94" s="174">
        <v>12751</v>
      </c>
      <c r="O94" s="178">
        <f>_xlfn.XLOOKUP(N94,Order!$D:$D,Order!M:M,0)</f>
        <v>0</v>
      </c>
      <c r="T94" s="17" t="s">
        <v>77</v>
      </c>
      <c r="U94" s="45" t="s">
        <v>22</v>
      </c>
      <c r="V94" s="123">
        <v>12785</v>
      </c>
      <c r="W94" s="24" t="s">
        <v>7</v>
      </c>
      <c r="X94" s="46">
        <v>35</v>
      </c>
      <c r="Y94" s="103">
        <f>_xlfn.XLOOKUP(V94,Order!D:D,Order!G:G,0)</f>
        <v>0</v>
      </c>
      <c r="Z94" s="92">
        <f>Y94*$X$94</f>
        <v>0</v>
      </c>
      <c r="AA94" s="103">
        <f>_xlfn.XLOOKUP(V94,Order!D:D,Order!I:I,0)</f>
        <v>0</v>
      </c>
      <c r="AB94" s="92">
        <f>AA94*$X$94</f>
        <v>0</v>
      </c>
      <c r="AC94" s="103">
        <f>_xlfn.XLOOKUP(V94,Order!D:D,Order!K:K,0)</f>
        <v>0</v>
      </c>
      <c r="AD94" s="92">
        <f>AC94*$X$94</f>
        <v>0</v>
      </c>
      <c r="AE94" s="103">
        <f>_xlfn.XLOOKUP(V94,Order!D:D,Order!M:M,0)</f>
        <v>0</v>
      </c>
      <c r="AF94" s="92">
        <f>AE94*$X$94</f>
        <v>0</v>
      </c>
      <c r="AG94" s="169">
        <f t="shared" si="21"/>
        <v>0</v>
      </c>
      <c r="AH94" s="169">
        <f t="shared" si="22"/>
        <v>0</v>
      </c>
      <c r="AI94"/>
      <c r="AJ94"/>
      <c r="AK94" s="168" t="s">
        <v>152</v>
      </c>
      <c r="AL94">
        <v>0</v>
      </c>
      <c r="AM94">
        <v>0</v>
      </c>
    </row>
    <row r="95" spans="2:41" ht="15" customHeight="1" x14ac:dyDescent="0.2">
      <c r="C95" s="43"/>
      <c r="D95" s="43"/>
      <c r="E95" s="173">
        <v>12754</v>
      </c>
      <c r="F95" s="177">
        <f>_xlfn.XLOOKUP(E95,Order!$D:$D,Order!G:G,0)</f>
        <v>0</v>
      </c>
      <c r="H95" s="174">
        <v>12754</v>
      </c>
      <c r="I95" s="178">
        <f>_xlfn.XLOOKUP(H95,Order!$D:$D,Order!$I:$I,0)</f>
        <v>0</v>
      </c>
      <c r="K95" s="173">
        <v>12754</v>
      </c>
      <c r="L95" s="177">
        <f>_xlfn.XLOOKUP(K95,Order!$D:$D,Order!$K:$K,0)</f>
        <v>0</v>
      </c>
      <c r="N95" s="174">
        <v>12754</v>
      </c>
      <c r="O95" s="178">
        <f>_xlfn.XLOOKUP(N95,Order!$D:$D,Order!M:M,0)</f>
        <v>0</v>
      </c>
      <c r="P95" s="43"/>
      <c r="T95" s="17"/>
      <c r="U95" s="47" t="s">
        <v>64</v>
      </c>
      <c r="V95" s="29">
        <v>12773</v>
      </c>
      <c r="W95" s="30" t="s">
        <v>7</v>
      </c>
      <c r="X95" s="48">
        <v>37.799999999999997</v>
      </c>
      <c r="Y95" s="104">
        <f>_xlfn.XLOOKUP(V95,Order!D:D,Order!G:G,0)</f>
        <v>0</v>
      </c>
      <c r="Z95" s="93">
        <f>Y95*$X$95</f>
        <v>0</v>
      </c>
      <c r="AA95" s="104">
        <f>_xlfn.XLOOKUP(V95,Order!D:D,Order!I:I,0)</f>
        <v>0</v>
      </c>
      <c r="AB95" s="93">
        <f>AA95*$X$95</f>
        <v>0</v>
      </c>
      <c r="AC95" s="104">
        <f>_xlfn.XLOOKUP(V95,Order!D:D,Order!K:K,0)</f>
        <v>0</v>
      </c>
      <c r="AD95" s="93">
        <f>AC95*$X$95</f>
        <v>0</v>
      </c>
      <c r="AE95" s="104">
        <f>_xlfn.XLOOKUP(V95,Order!D:D,Order!M:M,0)</f>
        <v>0</v>
      </c>
      <c r="AF95" s="93">
        <f>AE95*$X$95</f>
        <v>0</v>
      </c>
      <c r="AG95" s="169">
        <f t="shared" si="21"/>
        <v>0</v>
      </c>
      <c r="AH95" s="169">
        <f t="shared" si="22"/>
        <v>0</v>
      </c>
      <c r="AI95"/>
      <c r="AJ95"/>
      <c r="AK95" s="168" t="s">
        <v>156</v>
      </c>
      <c r="AL95">
        <v>0</v>
      </c>
      <c r="AM95">
        <v>0</v>
      </c>
      <c r="AN95" s="43"/>
      <c r="AO95" s="43"/>
    </row>
    <row r="96" spans="2:41" ht="15" customHeight="1" x14ac:dyDescent="0.2">
      <c r="E96" s="173">
        <v>12755</v>
      </c>
      <c r="F96" s="177">
        <f>_xlfn.XLOOKUP(E96,Order!$D:$D,Order!G:G,0)</f>
        <v>0</v>
      </c>
      <c r="H96" s="174">
        <v>12755</v>
      </c>
      <c r="I96" s="178">
        <f>_xlfn.XLOOKUP(H96,Order!$D:$D,Order!$I:$I,0)</f>
        <v>0</v>
      </c>
      <c r="K96" s="173">
        <v>12755</v>
      </c>
      <c r="L96" s="177">
        <f>_xlfn.XLOOKUP(K96,Order!$D:$D,Order!$K:$K,0)</f>
        <v>0</v>
      </c>
      <c r="N96" s="174">
        <v>12755</v>
      </c>
      <c r="O96" s="178">
        <f>_xlfn.XLOOKUP(N96,Order!$D:$D,Order!M:M,0)</f>
        <v>0</v>
      </c>
      <c r="T96" s="22"/>
      <c r="U96" s="49" t="s">
        <v>78</v>
      </c>
      <c r="V96" s="50">
        <v>12786</v>
      </c>
      <c r="W96" s="42" t="s">
        <v>7</v>
      </c>
      <c r="X96" s="51">
        <v>40.4</v>
      </c>
      <c r="Y96" s="105">
        <f>_xlfn.XLOOKUP(V96,Order!D:D,Order!G:G,0)</f>
        <v>0</v>
      </c>
      <c r="Z96" s="94">
        <f>Y96*$X$96</f>
        <v>0</v>
      </c>
      <c r="AA96" s="105">
        <f>_xlfn.XLOOKUP(V96,Order!D:D,Order!I:I,0)</f>
        <v>0</v>
      </c>
      <c r="AB96" s="94">
        <f>AA96*$X$96</f>
        <v>0</v>
      </c>
      <c r="AC96" s="105">
        <f>_xlfn.XLOOKUP(V96,Order!D:D,Order!K:K,0)</f>
        <v>0</v>
      </c>
      <c r="AD96" s="94">
        <f>AC96*$X$96</f>
        <v>0</v>
      </c>
      <c r="AE96" s="105">
        <f>_xlfn.XLOOKUP(V96,Order!D:D,Order!M:M,0)</f>
        <v>0</v>
      </c>
      <c r="AF96" s="94">
        <f>AE96*$X$96</f>
        <v>0</v>
      </c>
      <c r="AG96" s="169">
        <f t="shared" si="21"/>
        <v>0</v>
      </c>
      <c r="AH96" s="169">
        <f t="shared" si="22"/>
        <v>0</v>
      </c>
      <c r="AI96"/>
      <c r="AJ96"/>
      <c r="AK96" s="168" t="s">
        <v>154</v>
      </c>
      <c r="AL96">
        <v>0</v>
      </c>
      <c r="AM96">
        <v>0</v>
      </c>
    </row>
    <row r="97" spans="2:41" ht="15" customHeight="1" x14ac:dyDescent="0.2">
      <c r="E97" s="173">
        <v>12780</v>
      </c>
      <c r="F97" s="177">
        <f>_xlfn.XLOOKUP(E97,Order!$D:$D,Order!G:G,0)</f>
        <v>0</v>
      </c>
      <c r="H97" s="174">
        <v>12780</v>
      </c>
      <c r="I97" s="178">
        <f>_xlfn.XLOOKUP(H97,Order!$D:$D,Order!$I:$I,0)</f>
        <v>0</v>
      </c>
      <c r="K97" s="173">
        <v>12780</v>
      </c>
      <c r="L97" s="177">
        <f>_xlfn.XLOOKUP(K97,Order!$D:$D,Order!$K:$K,0)</f>
        <v>0</v>
      </c>
      <c r="N97" s="174">
        <v>12780</v>
      </c>
      <c r="O97" s="178">
        <f>_xlfn.XLOOKUP(N97,Order!$D:$D,Order!M:M,0)</f>
        <v>0</v>
      </c>
      <c r="T97" s="22" t="s">
        <v>79</v>
      </c>
      <c r="U97" s="23"/>
      <c r="V97" s="31">
        <v>12800</v>
      </c>
      <c r="W97" s="32" t="s">
        <v>7</v>
      </c>
      <c r="X97" s="38">
        <v>7.4</v>
      </c>
      <c r="Y97" s="98">
        <f>_xlfn.XLOOKUP(V97,Order!D:D,Order!G:G,0)</f>
        <v>0</v>
      </c>
      <c r="Z97" s="87">
        <f>Y97*$X$97</f>
        <v>0</v>
      </c>
      <c r="AA97" s="98">
        <f>_xlfn.XLOOKUP(V97,Order!D:D,Order!I:I,0)</f>
        <v>0</v>
      </c>
      <c r="AB97" s="87">
        <f>AA97*$X$97</f>
        <v>0</v>
      </c>
      <c r="AC97" s="98">
        <f>_xlfn.XLOOKUP(V97,Order!D:D,Order!K:K,0)</f>
        <v>0</v>
      </c>
      <c r="AD97" s="87">
        <f>AC97*$X$97</f>
        <v>0</v>
      </c>
      <c r="AE97" s="98">
        <f>_xlfn.XLOOKUP(V97,Order!D:D,Order!M:M,0)</f>
        <v>0</v>
      </c>
      <c r="AF97" s="87">
        <f>AE97*$X$97</f>
        <v>0</v>
      </c>
      <c r="AG97" s="169">
        <f t="shared" si="21"/>
        <v>0</v>
      </c>
      <c r="AH97" s="169">
        <f t="shared" si="22"/>
        <v>0</v>
      </c>
      <c r="AI97"/>
      <c r="AJ97"/>
      <c r="AK97" s="168" t="s">
        <v>157</v>
      </c>
      <c r="AL97">
        <v>0</v>
      </c>
      <c r="AM97">
        <v>0</v>
      </c>
    </row>
    <row r="98" spans="2:41" ht="15" customHeight="1" thickBot="1" x14ac:dyDescent="0.25">
      <c r="E98" s="173">
        <v>12781</v>
      </c>
      <c r="F98" s="177">
        <f>_xlfn.XLOOKUP(E98,Order!$D:$D,Order!G:G,0)</f>
        <v>0</v>
      </c>
      <c r="G98" s="43"/>
      <c r="H98" s="174">
        <v>12781</v>
      </c>
      <c r="I98" s="178">
        <f>_xlfn.XLOOKUP(H98,Order!$D:$D,Order!$I:$I,0)</f>
        <v>0</v>
      </c>
      <c r="J98" s="43"/>
      <c r="K98" s="173">
        <v>12781</v>
      </c>
      <c r="L98" s="177">
        <f>_xlfn.XLOOKUP(K98,Order!$D:$D,Order!$K:$K,0)</f>
        <v>0</v>
      </c>
      <c r="M98" s="43"/>
      <c r="N98" s="174">
        <v>12781</v>
      </c>
      <c r="O98" s="178">
        <f>_xlfn.XLOOKUP(N98,Order!$D:$D,Order!M:M,0)</f>
        <v>0</v>
      </c>
      <c r="T98" s="33" t="s">
        <v>80</v>
      </c>
      <c r="U98" s="34"/>
      <c r="V98" s="35">
        <v>11455</v>
      </c>
      <c r="W98" s="36" t="s">
        <v>7</v>
      </c>
      <c r="X98" s="57">
        <v>10</v>
      </c>
      <c r="Y98" s="99">
        <f>_xlfn.XLOOKUP(V98,Order!D:D,Order!G:G,0)</f>
        <v>0</v>
      </c>
      <c r="Z98" s="88">
        <f>Y98*$X$98</f>
        <v>0</v>
      </c>
      <c r="AA98" s="99">
        <f>_xlfn.XLOOKUP(V98,Order!D:D,Order!I:I,0)</f>
        <v>0</v>
      </c>
      <c r="AB98" s="88">
        <f>AA98*$X$98</f>
        <v>0</v>
      </c>
      <c r="AC98" s="99">
        <f>_xlfn.XLOOKUP(V98,Order!D:D,Order!K:K,0)</f>
        <v>0</v>
      </c>
      <c r="AD98" s="88">
        <f>AC98*$X$98</f>
        <v>0</v>
      </c>
      <c r="AE98" s="99">
        <f>_xlfn.XLOOKUP(V98,Order!D:D,Order!M:M,0)</f>
        <v>0</v>
      </c>
      <c r="AF98" s="88">
        <f>AE98*$X$98</f>
        <v>0</v>
      </c>
      <c r="AG98" s="169">
        <f t="shared" si="21"/>
        <v>0</v>
      </c>
      <c r="AH98" s="169">
        <f t="shared" si="22"/>
        <v>0</v>
      </c>
      <c r="AI98"/>
      <c r="AJ98"/>
      <c r="AK98" s="168" t="s">
        <v>185</v>
      </c>
      <c r="AL98">
        <v>0</v>
      </c>
      <c r="AM98">
        <v>0</v>
      </c>
    </row>
    <row r="99" spans="2:41" ht="15" customHeight="1" x14ac:dyDescent="0.2">
      <c r="B99" s="43"/>
      <c r="E99" s="173">
        <v>12794</v>
      </c>
      <c r="F99" s="177">
        <f>_xlfn.XLOOKUP(E99,Order!$D:$D,Order!G:G,0)</f>
        <v>0</v>
      </c>
      <c r="H99" s="174">
        <v>12794</v>
      </c>
      <c r="I99" s="178">
        <f>_xlfn.XLOOKUP(H99,Order!$D:$D,Order!$I:$I,0)</f>
        <v>0</v>
      </c>
      <c r="K99" s="173">
        <v>12794</v>
      </c>
      <c r="L99" s="177">
        <f>_xlfn.XLOOKUP(K99,Order!$D:$D,Order!$K:$K,0)</f>
        <v>0</v>
      </c>
      <c r="N99" s="174">
        <v>12794</v>
      </c>
      <c r="O99" s="178">
        <f>_xlfn.XLOOKUP(N99,Order!$D:$D,Order!M:M,0)</f>
        <v>0</v>
      </c>
      <c r="T99" s="19" t="s">
        <v>81</v>
      </c>
      <c r="U99" s="52" t="s">
        <v>22</v>
      </c>
      <c r="V99" s="25">
        <v>12751</v>
      </c>
      <c r="W99" s="24" t="s">
        <v>7</v>
      </c>
      <c r="X99" s="39">
        <v>17.399999999999999</v>
      </c>
      <c r="Y99" s="118">
        <f>_xlfn.XLOOKUP(V99,Order!D:D,Order!G:G,0)</f>
        <v>0</v>
      </c>
      <c r="Z99" s="119">
        <f>Y99*$X$99</f>
        <v>0</v>
      </c>
      <c r="AA99" s="118">
        <f>_xlfn.XLOOKUP(V99,Order!D:D,Order!I:I,0)</f>
        <v>0</v>
      </c>
      <c r="AB99" s="119">
        <f>AA99*$X$99</f>
        <v>0</v>
      </c>
      <c r="AC99" s="118">
        <f>_xlfn.XLOOKUP(V99,Order!D:D,Order!K:K,0)</f>
        <v>0</v>
      </c>
      <c r="AD99" s="119">
        <f>AC99*$X$99</f>
        <v>0</v>
      </c>
      <c r="AE99" s="118">
        <f>_xlfn.XLOOKUP(V99,Order!D:D,Order!M:M,0)</f>
        <v>0</v>
      </c>
      <c r="AF99" s="119">
        <f>AE99*$X$99</f>
        <v>0</v>
      </c>
      <c r="AG99" s="169">
        <f t="shared" si="21"/>
        <v>0</v>
      </c>
      <c r="AH99" s="169">
        <f t="shared" si="22"/>
        <v>0</v>
      </c>
      <c r="AI99"/>
      <c r="AJ99"/>
      <c r="AK99"/>
      <c r="AL99"/>
      <c r="AM99"/>
    </row>
    <row r="100" spans="2:41" ht="15" customHeight="1" x14ac:dyDescent="0.2">
      <c r="E100" s="173">
        <v>12783</v>
      </c>
      <c r="F100" s="177">
        <f>_xlfn.XLOOKUP(E100,Order!$D:$D,Order!G:G,0)</f>
        <v>0</v>
      </c>
      <c r="H100" s="174">
        <v>12783</v>
      </c>
      <c r="I100" s="178">
        <f>_xlfn.XLOOKUP(H100,Order!$D:$D,Order!$I:$I,0)</f>
        <v>0</v>
      </c>
      <c r="K100" s="173">
        <v>12783</v>
      </c>
      <c r="L100" s="177">
        <f>_xlfn.XLOOKUP(K100,Order!$D:$D,Order!$K:$K,0)</f>
        <v>0</v>
      </c>
      <c r="N100" s="174">
        <v>12783</v>
      </c>
      <c r="O100" s="178">
        <f>_xlfn.XLOOKUP(N100,Order!$D:$D,Order!M:M,0)</f>
        <v>0</v>
      </c>
      <c r="T100" s="19" t="s">
        <v>81</v>
      </c>
      <c r="U100" s="47" t="s">
        <v>35</v>
      </c>
      <c r="V100" s="29">
        <v>12754</v>
      </c>
      <c r="W100" s="30" t="s">
        <v>7</v>
      </c>
      <c r="X100" s="40"/>
      <c r="Y100" s="104">
        <f>_xlfn.XLOOKUP(V100,Order!D:D,Order!G:G,0)</f>
        <v>0</v>
      </c>
      <c r="Z100" s="93">
        <f t="shared" ref="Z100:AB104" si="23">Y100*$X$99</f>
        <v>0</v>
      </c>
      <c r="AA100" s="104">
        <f>_xlfn.XLOOKUP(V100,Order!D:D,Order!I:I,0)</f>
        <v>0</v>
      </c>
      <c r="AB100" s="93">
        <f t="shared" si="23"/>
        <v>0</v>
      </c>
      <c r="AC100" s="104">
        <f>_xlfn.XLOOKUP(V100,Order!D:D,Order!K:K,0)</f>
        <v>0</v>
      </c>
      <c r="AD100" s="93">
        <f t="shared" ref="AD100:AD104" si="24">AC100*$X$99</f>
        <v>0</v>
      </c>
      <c r="AE100" s="104">
        <f>_xlfn.XLOOKUP(V100,Order!D:D,Order!M:M,0)</f>
        <v>0</v>
      </c>
      <c r="AF100" s="93">
        <f t="shared" ref="AF100:AF104" si="25">AE100*$X$99</f>
        <v>0</v>
      </c>
      <c r="AG100" s="169">
        <f t="shared" si="21"/>
        <v>0</v>
      </c>
      <c r="AH100" s="169">
        <f t="shared" si="22"/>
        <v>0</v>
      </c>
      <c r="AI100"/>
      <c r="AJ100"/>
      <c r="AK100"/>
      <c r="AL100"/>
      <c r="AM100"/>
      <c r="AN100" s="172"/>
    </row>
    <row r="101" spans="2:41" s="43" customFormat="1" ht="15" customHeight="1" x14ac:dyDescent="0.2">
      <c r="B101" s="7"/>
      <c r="C101" s="7"/>
      <c r="D101" s="7"/>
      <c r="E101" s="173">
        <v>12792</v>
      </c>
      <c r="F101" s="177">
        <f>_xlfn.XLOOKUP(E101,Order!$D:$D,Order!G:G,0)</f>
        <v>0</v>
      </c>
      <c r="G101" s="7"/>
      <c r="H101" s="174">
        <v>12792</v>
      </c>
      <c r="I101" s="178">
        <f>_xlfn.XLOOKUP(H101,Order!$D:$D,Order!$I:$I,0)</f>
        <v>0</v>
      </c>
      <c r="J101" s="7"/>
      <c r="K101" s="173">
        <v>12792</v>
      </c>
      <c r="L101" s="177">
        <f>_xlfn.XLOOKUP(K101,Order!$D:$D,Order!$K:$K,0)</f>
        <v>0</v>
      </c>
      <c r="M101" s="7"/>
      <c r="N101" s="174">
        <v>12792</v>
      </c>
      <c r="O101" s="178">
        <f>_xlfn.XLOOKUP(N101,Order!$D:$D,Order!M:M,0)</f>
        <v>0</v>
      </c>
      <c r="P101" s="7"/>
      <c r="T101" s="19" t="s">
        <v>81</v>
      </c>
      <c r="U101" s="47" t="s">
        <v>82</v>
      </c>
      <c r="V101" s="29">
        <v>12755</v>
      </c>
      <c r="W101" s="30" t="s">
        <v>7</v>
      </c>
      <c r="X101" s="40"/>
      <c r="Y101" s="104">
        <f>_xlfn.XLOOKUP(V101,Order!D:D,Order!G:G,0)</f>
        <v>0</v>
      </c>
      <c r="Z101" s="93">
        <f t="shared" si="23"/>
        <v>0</v>
      </c>
      <c r="AA101" s="104">
        <f>_xlfn.XLOOKUP(V101,Order!D:D,Order!I:I,0)</f>
        <v>0</v>
      </c>
      <c r="AB101" s="93">
        <f t="shared" si="23"/>
        <v>0</v>
      </c>
      <c r="AC101" s="104">
        <f>_xlfn.XLOOKUP(V101,Order!D:D,Order!K:K,0)</f>
        <v>0</v>
      </c>
      <c r="AD101" s="93">
        <f t="shared" si="24"/>
        <v>0</v>
      </c>
      <c r="AE101" s="104">
        <f>_xlfn.XLOOKUP(V101,Order!D:D,Order!M:M,0)</f>
        <v>0</v>
      </c>
      <c r="AF101" s="93">
        <f t="shared" si="25"/>
        <v>0</v>
      </c>
      <c r="AG101" s="169">
        <f t="shared" si="21"/>
        <v>0</v>
      </c>
      <c r="AH101" s="169">
        <f t="shared" si="22"/>
        <v>0</v>
      </c>
      <c r="AI101"/>
      <c r="AJ101"/>
      <c r="AK101"/>
      <c r="AL101"/>
      <c r="AM101"/>
      <c r="AN101" s="7"/>
      <c r="AO101" s="7"/>
    </row>
    <row r="102" spans="2:41" ht="15" customHeight="1" x14ac:dyDescent="0.2">
      <c r="C102" s="43"/>
      <c r="D102" s="43"/>
      <c r="E102" s="173">
        <v>12788</v>
      </c>
      <c r="F102" s="177">
        <f>_xlfn.XLOOKUP(E102,Order!$D:$D,Order!G:G,0)</f>
        <v>0</v>
      </c>
      <c r="H102" s="174">
        <v>12788</v>
      </c>
      <c r="I102" s="178">
        <f>_xlfn.XLOOKUP(H102,Order!$D:$D,Order!$I:$I,0)</f>
        <v>0</v>
      </c>
      <c r="K102" s="173">
        <v>12788</v>
      </c>
      <c r="L102" s="177">
        <f>_xlfn.XLOOKUP(K102,Order!$D:$D,Order!$K:$K,0)</f>
        <v>0</v>
      </c>
      <c r="N102" s="174">
        <v>12788</v>
      </c>
      <c r="O102" s="178">
        <f>_xlfn.XLOOKUP(N102,Order!$D:$D,Order!M:M,0)</f>
        <v>0</v>
      </c>
      <c r="P102" s="43"/>
      <c r="T102" s="19" t="s">
        <v>81</v>
      </c>
      <c r="U102" s="47" t="s">
        <v>64</v>
      </c>
      <c r="V102" s="29">
        <v>12780</v>
      </c>
      <c r="W102" s="30" t="s">
        <v>7</v>
      </c>
      <c r="X102" s="40"/>
      <c r="Y102" s="104">
        <f>_xlfn.XLOOKUP(V102,Order!D:D,Order!G:G,0)</f>
        <v>0</v>
      </c>
      <c r="Z102" s="93">
        <f t="shared" si="23"/>
        <v>0</v>
      </c>
      <c r="AA102" s="104">
        <f>_xlfn.XLOOKUP(V102,Order!D:D,Order!I:I,0)</f>
        <v>0</v>
      </c>
      <c r="AB102" s="93">
        <f t="shared" si="23"/>
        <v>0</v>
      </c>
      <c r="AC102" s="104">
        <f>_xlfn.XLOOKUP(V102,Order!D:D,Order!K:K,0)</f>
        <v>0</v>
      </c>
      <c r="AD102" s="93">
        <f t="shared" si="24"/>
        <v>0</v>
      </c>
      <c r="AE102" s="104">
        <f>_xlfn.XLOOKUP(V102,Order!D:D,Order!M:M,0)</f>
        <v>0</v>
      </c>
      <c r="AF102" s="93">
        <f t="shared" si="25"/>
        <v>0</v>
      </c>
      <c r="AG102" s="169">
        <f t="shared" si="21"/>
        <v>0</v>
      </c>
      <c r="AH102" s="169">
        <f t="shared" si="22"/>
        <v>0</v>
      </c>
      <c r="AI102"/>
      <c r="AJ102"/>
      <c r="AK102"/>
      <c r="AL102"/>
      <c r="AM102"/>
      <c r="AN102" s="43"/>
      <c r="AO102" s="43"/>
    </row>
    <row r="103" spans="2:41" ht="15" customHeight="1" x14ac:dyDescent="0.2">
      <c r="E103" s="173">
        <v>12790</v>
      </c>
      <c r="F103" s="177">
        <f>_xlfn.XLOOKUP(E103,Order!$D:$D,Order!G:G,0)</f>
        <v>0</v>
      </c>
      <c r="H103" s="174">
        <v>12790</v>
      </c>
      <c r="I103" s="178">
        <f>_xlfn.XLOOKUP(H103,Order!$D:$D,Order!$I:$I,0)</f>
        <v>0</v>
      </c>
      <c r="K103" s="173">
        <v>12790</v>
      </c>
      <c r="L103" s="177">
        <f>_xlfn.XLOOKUP(K103,Order!$D:$D,Order!$K:$K,0)</f>
        <v>0</v>
      </c>
      <c r="N103" s="174">
        <v>12790</v>
      </c>
      <c r="O103" s="178">
        <f>_xlfn.XLOOKUP(N103,Order!$D:$D,Order!M:M,0)</f>
        <v>0</v>
      </c>
      <c r="T103" s="19" t="s">
        <v>81</v>
      </c>
      <c r="U103" s="47" t="s">
        <v>9</v>
      </c>
      <c r="V103" s="29">
        <v>12781</v>
      </c>
      <c r="W103" s="30" t="s">
        <v>7</v>
      </c>
      <c r="X103" s="40"/>
      <c r="Y103" s="104">
        <f>_xlfn.XLOOKUP(V103,Order!D:D,Order!G:G,0)</f>
        <v>0</v>
      </c>
      <c r="Z103" s="93">
        <f t="shared" si="23"/>
        <v>0</v>
      </c>
      <c r="AA103" s="104">
        <f>_xlfn.XLOOKUP(V103,Order!D:D,Order!I:I,0)</f>
        <v>0</v>
      </c>
      <c r="AB103" s="93">
        <f t="shared" si="23"/>
        <v>0</v>
      </c>
      <c r="AC103" s="104">
        <f>_xlfn.XLOOKUP(V103,Order!D:D,Order!K:K,0)</f>
        <v>0</v>
      </c>
      <c r="AD103" s="93">
        <f t="shared" si="24"/>
        <v>0</v>
      </c>
      <c r="AE103" s="104">
        <f>_xlfn.XLOOKUP(V103,Order!D:D,Order!M:M,0)</f>
        <v>0</v>
      </c>
      <c r="AF103" s="93">
        <f t="shared" si="25"/>
        <v>0</v>
      </c>
      <c r="AG103" s="169">
        <f t="shared" si="21"/>
        <v>0</v>
      </c>
      <c r="AH103" s="169">
        <f t="shared" si="22"/>
        <v>0</v>
      </c>
      <c r="AI103"/>
      <c r="AJ103"/>
      <c r="AK103"/>
      <c r="AL103"/>
      <c r="AM103"/>
    </row>
    <row r="104" spans="2:41" ht="15" customHeight="1" x14ac:dyDescent="0.2">
      <c r="E104" s="173">
        <v>12791</v>
      </c>
      <c r="F104" s="177">
        <f>_xlfn.XLOOKUP(E104,Order!$D:$D,Order!G:G,0)</f>
        <v>0</v>
      </c>
      <c r="H104" s="174">
        <v>12791</v>
      </c>
      <c r="I104" s="178">
        <f>_xlfn.XLOOKUP(H104,Order!$D:$D,Order!$I:$I,0)</f>
        <v>0</v>
      </c>
      <c r="K104" s="173">
        <v>12791</v>
      </c>
      <c r="L104" s="177">
        <f>_xlfn.XLOOKUP(K104,Order!$D:$D,Order!$K:$K,0)</f>
        <v>0</v>
      </c>
      <c r="N104" s="174">
        <v>12791</v>
      </c>
      <c r="O104" s="178">
        <f>_xlfn.XLOOKUP(N104,Order!$D:$D,Order!M:M,0)</f>
        <v>0</v>
      </c>
      <c r="T104" s="19" t="s">
        <v>81</v>
      </c>
      <c r="U104" s="49" t="s">
        <v>83</v>
      </c>
      <c r="V104" s="50">
        <v>12794</v>
      </c>
      <c r="W104" s="42" t="s">
        <v>7</v>
      </c>
      <c r="X104" s="38"/>
      <c r="Y104" s="105">
        <f>_xlfn.XLOOKUP(V104,Order!D:D,Order!G:G,0)</f>
        <v>0</v>
      </c>
      <c r="Z104" s="94">
        <f t="shared" si="23"/>
        <v>0</v>
      </c>
      <c r="AA104" s="105">
        <f>_xlfn.XLOOKUP(V104,Order!D:D,Order!I:I,0)</f>
        <v>0</v>
      </c>
      <c r="AB104" s="94">
        <f t="shared" si="23"/>
        <v>0</v>
      </c>
      <c r="AC104" s="105">
        <f>_xlfn.XLOOKUP(V104,Order!D:D,Order!K:K,0)</f>
        <v>0</v>
      </c>
      <c r="AD104" s="94">
        <f t="shared" si="24"/>
        <v>0</v>
      </c>
      <c r="AE104" s="105">
        <f>_xlfn.XLOOKUP(V104,Order!D:D,Order!M:M,0)</f>
        <v>0</v>
      </c>
      <c r="AF104" s="94">
        <f t="shared" si="25"/>
        <v>0</v>
      </c>
      <c r="AG104" s="169">
        <f t="shared" si="21"/>
        <v>0</v>
      </c>
      <c r="AH104" s="169">
        <f t="shared" si="22"/>
        <v>0</v>
      </c>
      <c r="AI104"/>
      <c r="AJ104"/>
      <c r="AK104"/>
      <c r="AL104"/>
      <c r="AM104"/>
    </row>
    <row r="105" spans="2:41" ht="15" customHeight="1" thickBot="1" x14ac:dyDescent="0.25">
      <c r="E105" s="173">
        <v>12784</v>
      </c>
      <c r="F105" s="177">
        <f>_xlfn.XLOOKUP(E105,Order!$D:$D,Order!G:G,0)</f>
        <v>0</v>
      </c>
      <c r="H105" s="174">
        <v>12784</v>
      </c>
      <c r="I105" s="178">
        <f>_xlfn.XLOOKUP(H105,Order!$D:$D,Order!$I:$I,0)</f>
        <v>0</v>
      </c>
      <c r="K105" s="173">
        <v>12784</v>
      </c>
      <c r="L105" s="177">
        <f>_xlfn.XLOOKUP(K105,Order!$D:$D,Order!$K:$K,0)</f>
        <v>0</v>
      </c>
      <c r="N105" s="174">
        <v>12784</v>
      </c>
      <c r="O105" s="178">
        <f>_xlfn.XLOOKUP(N105,Order!$D:$D,Order!M:M,0)</f>
        <v>0</v>
      </c>
      <c r="T105" s="17" t="s">
        <v>84</v>
      </c>
      <c r="U105" s="34" t="s">
        <v>85</v>
      </c>
      <c r="V105" s="35">
        <v>12783</v>
      </c>
      <c r="W105" s="36" t="s">
        <v>7</v>
      </c>
      <c r="X105" s="57">
        <v>16.399999999999999</v>
      </c>
      <c r="Y105" s="99">
        <f>_xlfn.XLOOKUP(V105,Order!D:D,Order!G:G,0)</f>
        <v>0</v>
      </c>
      <c r="Z105" s="88">
        <f>Y105*$X$105</f>
        <v>0</v>
      </c>
      <c r="AA105" s="99">
        <f>_xlfn.XLOOKUP(V105,Order!D:D,Order!I:I,0)</f>
        <v>0</v>
      </c>
      <c r="AB105" s="88">
        <f>AA105*$X$105</f>
        <v>0</v>
      </c>
      <c r="AC105" s="99">
        <f>_xlfn.XLOOKUP(V105,Order!D:D,Order!K:K,0)</f>
        <v>0</v>
      </c>
      <c r="AD105" s="88">
        <f>AC105*$X$105</f>
        <v>0</v>
      </c>
      <c r="AE105" s="99">
        <f>_xlfn.XLOOKUP(V105,Order!D:D,Order!M:M,0)</f>
        <v>0</v>
      </c>
      <c r="AF105" s="88">
        <f>AE105*$X$105</f>
        <v>0</v>
      </c>
      <c r="AG105" s="169">
        <f t="shared" si="21"/>
        <v>0</v>
      </c>
      <c r="AH105" s="169">
        <f t="shared" si="22"/>
        <v>0</v>
      </c>
      <c r="AI105"/>
      <c r="AJ105"/>
      <c r="AK105"/>
      <c r="AL105"/>
      <c r="AM105"/>
    </row>
    <row r="106" spans="2:41" ht="15" customHeight="1" x14ac:dyDescent="0.2">
      <c r="E106" s="173">
        <v>15909</v>
      </c>
      <c r="F106" s="177">
        <f>_xlfn.XLOOKUP(E106,Order!$D:$D,Order!G:G,0)</f>
        <v>0</v>
      </c>
      <c r="H106" s="174">
        <v>15909</v>
      </c>
      <c r="I106" s="178">
        <f>_xlfn.XLOOKUP(H106,Order!$D:$D,Order!$I:$I,0)</f>
        <v>0</v>
      </c>
      <c r="K106" s="173">
        <v>15909</v>
      </c>
      <c r="L106" s="177">
        <f>_xlfn.XLOOKUP(K106,Order!$D:$D,Order!$K:$K,0)</f>
        <v>0</v>
      </c>
      <c r="N106" s="174">
        <v>15909</v>
      </c>
      <c r="O106" s="178">
        <f>_xlfn.XLOOKUP(N106,Order!$D:$D,Order!M:M,0)</f>
        <v>0</v>
      </c>
      <c r="T106" s="53" t="s">
        <v>86</v>
      </c>
      <c r="U106" s="54" t="s">
        <v>85</v>
      </c>
      <c r="V106" s="25">
        <v>12792</v>
      </c>
      <c r="W106" s="24" t="s">
        <v>7</v>
      </c>
      <c r="X106" s="40">
        <v>20</v>
      </c>
      <c r="Y106" s="118">
        <f>_xlfn.XLOOKUP(V106,Order!D:D,Order!G:G,0)</f>
        <v>0</v>
      </c>
      <c r="Z106" s="119">
        <f>Y106*$X$106</f>
        <v>0</v>
      </c>
      <c r="AA106" s="118">
        <f>_xlfn.XLOOKUP(V106,Order!D:D,Order!I:I,0)</f>
        <v>0</v>
      </c>
      <c r="AB106" s="119">
        <f>AA106*$X$106</f>
        <v>0</v>
      </c>
      <c r="AC106" s="118">
        <f>_xlfn.XLOOKUP(V106,Order!D:D,Order!K:K,0)</f>
        <v>0</v>
      </c>
      <c r="AD106" s="119">
        <f>AC106*$X$106</f>
        <v>0</v>
      </c>
      <c r="AE106" s="118">
        <f>_xlfn.XLOOKUP(V106,Order!D:D,Order!M:M,0)</f>
        <v>0</v>
      </c>
      <c r="AF106" s="119">
        <f>AE106*$X$106</f>
        <v>0</v>
      </c>
      <c r="AG106" s="169">
        <f t="shared" si="21"/>
        <v>0</v>
      </c>
      <c r="AH106" s="169">
        <f t="shared" si="22"/>
        <v>0</v>
      </c>
      <c r="AI106"/>
      <c r="AJ106"/>
      <c r="AK106"/>
      <c r="AL106"/>
      <c r="AM106"/>
      <c r="AN106" s="172"/>
    </row>
    <row r="107" spans="2:41" ht="15" customHeight="1" x14ac:dyDescent="0.2">
      <c r="E107" s="173">
        <v>12823</v>
      </c>
      <c r="F107" s="177">
        <f>_xlfn.XLOOKUP(E107,Order!$D:$D,Order!G:G,0)</f>
        <v>0</v>
      </c>
      <c r="H107" s="174">
        <v>12823</v>
      </c>
      <c r="I107" s="178">
        <f>_xlfn.XLOOKUP(H107,Order!$D:$D,Order!$I:$I,0)</f>
        <v>0</v>
      </c>
      <c r="K107" s="173">
        <v>12823</v>
      </c>
      <c r="L107" s="177">
        <f>_xlfn.XLOOKUP(K107,Order!$D:$D,Order!$K:$K,0)</f>
        <v>0</v>
      </c>
      <c r="N107" s="174">
        <v>12823</v>
      </c>
      <c r="O107" s="178">
        <f>_xlfn.XLOOKUP(N107,Order!$D:$D,Order!M:M,0)</f>
        <v>0</v>
      </c>
      <c r="T107" s="53" t="s">
        <v>86</v>
      </c>
      <c r="U107" s="54"/>
      <c r="V107" s="123">
        <v>12788</v>
      </c>
      <c r="W107" s="37" t="s">
        <v>87</v>
      </c>
      <c r="X107" s="40"/>
      <c r="Y107" s="104">
        <f>_xlfn.XLOOKUP(V107,Order!D:D,Order!G:G,0)</f>
        <v>0</v>
      </c>
      <c r="Z107" s="93">
        <f t="shared" ref="Z107:AB109" si="26">Y107*$X$106</f>
        <v>0</v>
      </c>
      <c r="AA107" s="104">
        <f>_xlfn.XLOOKUP(V107,Order!D:D,Order!I:I,0)</f>
        <v>0</v>
      </c>
      <c r="AB107" s="93">
        <f t="shared" si="26"/>
        <v>0</v>
      </c>
      <c r="AC107" s="104">
        <f>_xlfn.XLOOKUP(V107,Order!D:D,Order!K:K,0)</f>
        <v>0</v>
      </c>
      <c r="AD107" s="93">
        <f t="shared" ref="AD107:AD109" si="27">AC107*$X$106</f>
        <v>0</v>
      </c>
      <c r="AE107" s="104">
        <f>_xlfn.XLOOKUP(V107,Order!D:D,Order!M:M,0)</f>
        <v>0</v>
      </c>
      <c r="AF107" s="93">
        <f t="shared" ref="AF107:AF109" si="28">AE107*$X$106</f>
        <v>0</v>
      </c>
      <c r="AG107" s="169">
        <f t="shared" si="21"/>
        <v>0</v>
      </c>
      <c r="AH107" s="169">
        <f t="shared" si="22"/>
        <v>0</v>
      </c>
      <c r="AI107"/>
      <c r="AJ107"/>
      <c r="AK107"/>
      <c r="AL107"/>
      <c r="AM107"/>
    </row>
    <row r="108" spans="2:41" ht="15" customHeight="1" x14ac:dyDescent="0.2">
      <c r="E108" s="123">
        <v>12824</v>
      </c>
      <c r="F108" s="177">
        <f>_xlfn.XLOOKUP(E108,Order!$D:$D,Order!G:G,0)</f>
        <v>0</v>
      </c>
      <c r="H108" s="123">
        <v>12824</v>
      </c>
      <c r="I108" s="178">
        <f>_xlfn.XLOOKUP(H108,Order!$D:$D,Order!$I:$I,0)</f>
        <v>0</v>
      </c>
      <c r="K108" s="123">
        <v>12824</v>
      </c>
      <c r="L108" s="177">
        <f>_xlfn.XLOOKUP(K108,Order!$D:$D,Order!$K:$K,0)</f>
        <v>0</v>
      </c>
      <c r="N108" s="123">
        <v>12824</v>
      </c>
      <c r="O108" s="178">
        <f>_xlfn.XLOOKUP(N108,Order!$D:$D,Order!M:M,0)</f>
        <v>0</v>
      </c>
      <c r="T108" s="53" t="s">
        <v>86</v>
      </c>
      <c r="U108" s="54"/>
      <c r="V108" s="29">
        <v>12790</v>
      </c>
      <c r="W108" s="30" t="s">
        <v>18</v>
      </c>
      <c r="X108" s="40"/>
      <c r="Y108" s="104">
        <f>_xlfn.XLOOKUP(V108,Order!D:D,Order!G:G,0)</f>
        <v>0</v>
      </c>
      <c r="Z108" s="93">
        <f t="shared" si="26"/>
        <v>0</v>
      </c>
      <c r="AA108" s="104">
        <f>_xlfn.XLOOKUP(V108,Order!D:D,Order!I:I,0)</f>
        <v>0</v>
      </c>
      <c r="AB108" s="93">
        <f t="shared" si="26"/>
        <v>0</v>
      </c>
      <c r="AC108" s="104">
        <f>_xlfn.XLOOKUP(V108,Order!D:D,Order!K:K,0)</f>
        <v>0</v>
      </c>
      <c r="AD108" s="93">
        <f t="shared" si="27"/>
        <v>0</v>
      </c>
      <c r="AE108" s="104">
        <f>_xlfn.XLOOKUP(V108,Order!D:D,Order!M:M,0)</f>
        <v>0</v>
      </c>
      <c r="AF108" s="93">
        <f t="shared" si="28"/>
        <v>0</v>
      </c>
      <c r="AG108" s="169">
        <f t="shared" si="21"/>
        <v>0</v>
      </c>
      <c r="AH108" s="169">
        <f t="shared" si="22"/>
        <v>0</v>
      </c>
      <c r="AI108"/>
      <c r="AJ108"/>
      <c r="AK108"/>
      <c r="AL108"/>
      <c r="AM108"/>
    </row>
    <row r="109" spans="2:41" ht="15" customHeight="1" x14ac:dyDescent="0.2">
      <c r="E109" s="173">
        <v>15910</v>
      </c>
      <c r="F109" s="177">
        <f>_xlfn.XLOOKUP(E109,Order!$D:$D,Order!G:G,0)</f>
        <v>0</v>
      </c>
      <c r="H109" s="174">
        <v>15910</v>
      </c>
      <c r="I109" s="178">
        <f>_xlfn.XLOOKUP(H109,Order!$D:$D,Order!$I:$I,0)</f>
        <v>0</v>
      </c>
      <c r="K109" s="173">
        <v>15910</v>
      </c>
      <c r="L109" s="177">
        <f>_xlfn.XLOOKUP(K109,Order!$D:$D,Order!$K:$K,0)</f>
        <v>0</v>
      </c>
      <c r="N109" s="174">
        <v>15910</v>
      </c>
      <c r="O109" s="178">
        <f>_xlfn.XLOOKUP(N109,Order!$D:$D,Order!M:M,0)</f>
        <v>0</v>
      </c>
      <c r="T109" s="53" t="s">
        <v>86</v>
      </c>
      <c r="U109" s="55"/>
      <c r="V109" s="50">
        <v>12791</v>
      </c>
      <c r="W109" s="42" t="s">
        <v>88</v>
      </c>
      <c r="X109" s="38"/>
      <c r="Y109" s="105">
        <f>_xlfn.XLOOKUP(V109,Order!D:D,Order!G:G,0)</f>
        <v>0</v>
      </c>
      <c r="Z109" s="94">
        <f t="shared" si="26"/>
        <v>0</v>
      </c>
      <c r="AA109" s="105">
        <f>_xlfn.XLOOKUP(V109,Order!D:D,Order!I:I,0)</f>
        <v>0</v>
      </c>
      <c r="AB109" s="94">
        <f t="shared" si="26"/>
        <v>0</v>
      </c>
      <c r="AC109" s="105">
        <f>_xlfn.XLOOKUP(V109,Order!D:D,Order!K:K,0)</f>
        <v>0</v>
      </c>
      <c r="AD109" s="94">
        <f t="shared" si="27"/>
        <v>0</v>
      </c>
      <c r="AE109" s="105">
        <f>_xlfn.XLOOKUP(V109,Order!D:D,Order!M:M,0)</f>
        <v>0</v>
      </c>
      <c r="AF109" s="94">
        <f t="shared" si="28"/>
        <v>0</v>
      </c>
      <c r="AG109" s="169">
        <f t="shared" si="21"/>
        <v>0</v>
      </c>
      <c r="AH109" s="169">
        <f t="shared" si="22"/>
        <v>0</v>
      </c>
      <c r="AI109"/>
      <c r="AJ109"/>
      <c r="AK109"/>
      <c r="AL109"/>
      <c r="AM109"/>
    </row>
    <row r="110" spans="2:41" ht="15" customHeight="1" thickBot="1" x14ac:dyDescent="0.25">
      <c r="E110" s="173">
        <v>12770</v>
      </c>
      <c r="F110" s="177">
        <f>_xlfn.XLOOKUP(E110,Order!$D:$D,Order!G:G,0)</f>
        <v>0</v>
      </c>
      <c r="H110" s="174">
        <v>12770</v>
      </c>
      <c r="I110" s="178">
        <f>_xlfn.XLOOKUP(H110,Order!$D:$D,Order!$I:$I,0)</f>
        <v>0</v>
      </c>
      <c r="K110" s="173">
        <v>12770</v>
      </c>
      <c r="L110" s="177">
        <f>_xlfn.XLOOKUP(K110,Order!$D:$D,Order!$K:$K,0)</f>
        <v>0</v>
      </c>
      <c r="N110" s="174">
        <v>12770</v>
      </c>
      <c r="O110" s="178">
        <f>_xlfn.XLOOKUP(N110,Order!$D:$D,Order!M:M,0)</f>
        <v>0</v>
      </c>
      <c r="T110" s="17" t="s">
        <v>84</v>
      </c>
      <c r="U110" s="23" t="s">
        <v>89</v>
      </c>
      <c r="V110" s="31">
        <v>12784</v>
      </c>
      <c r="W110" s="32" t="s">
        <v>7</v>
      </c>
      <c r="X110" s="38">
        <v>18.399999999999999</v>
      </c>
      <c r="Y110" s="97">
        <f>_xlfn.XLOOKUP(V110,Order!D:D,Order!G:G,0)</f>
        <v>0</v>
      </c>
      <c r="Z110" s="86">
        <f>Y110*$X$110</f>
        <v>0</v>
      </c>
      <c r="AA110" s="97">
        <f>_xlfn.XLOOKUP(V110,Order!D:D,Order!I:I,0)</f>
        <v>0</v>
      </c>
      <c r="AB110" s="86">
        <f>AA110*$X$110</f>
        <v>0</v>
      </c>
      <c r="AC110" s="97">
        <f>_xlfn.XLOOKUP(V110,Order!D:D,Order!K:K,0)</f>
        <v>0</v>
      </c>
      <c r="AD110" s="86">
        <f>AC110*$X$110</f>
        <v>0</v>
      </c>
      <c r="AE110" s="97">
        <f>_xlfn.XLOOKUP(V110,Order!D:D,Order!M:M,0)</f>
        <v>0</v>
      </c>
      <c r="AF110" s="86">
        <f>AE110*$X$110</f>
        <v>0</v>
      </c>
      <c r="AG110" s="169">
        <f t="shared" si="21"/>
        <v>0</v>
      </c>
      <c r="AH110" s="169">
        <f t="shared" si="22"/>
        <v>0</v>
      </c>
      <c r="AI110"/>
      <c r="AJ110"/>
      <c r="AK110"/>
      <c r="AL110"/>
      <c r="AM110"/>
    </row>
    <row r="111" spans="2:41" ht="15" customHeight="1" x14ac:dyDescent="0.2">
      <c r="E111" s="173">
        <v>12767</v>
      </c>
      <c r="F111" s="177">
        <f>_xlfn.XLOOKUP(E111,Order!$D:$D,Order!G:G,0)</f>
        <v>0</v>
      </c>
      <c r="H111" s="174">
        <v>12767</v>
      </c>
      <c r="I111" s="178">
        <f>_xlfn.XLOOKUP(H111,Order!$D:$D,Order!$I:$I,0)</f>
        <v>0</v>
      </c>
      <c r="K111" s="173">
        <v>12767</v>
      </c>
      <c r="L111" s="177">
        <f>_xlfn.XLOOKUP(K111,Order!$D:$D,Order!$K:$K,0)</f>
        <v>0</v>
      </c>
      <c r="N111" s="174">
        <v>12767</v>
      </c>
      <c r="O111" s="178">
        <f>_xlfn.XLOOKUP(N111,Order!$D:$D,Order!M:M,0)</f>
        <v>0</v>
      </c>
      <c r="T111" s="53" t="s">
        <v>86</v>
      </c>
      <c r="U111" s="54" t="s">
        <v>89</v>
      </c>
      <c r="V111" s="123">
        <v>15909</v>
      </c>
      <c r="W111" s="37" t="s">
        <v>7</v>
      </c>
      <c r="X111" s="40">
        <v>22.4</v>
      </c>
      <c r="Y111" s="118">
        <f>_xlfn.XLOOKUP(V111,Order!D:D,Order!G:G,0)</f>
        <v>0</v>
      </c>
      <c r="Z111" s="119">
        <f>Y111*$X$106</f>
        <v>0</v>
      </c>
      <c r="AA111" s="118">
        <f>_xlfn.XLOOKUP(V111,Order!D:D,Order!I:I,0)</f>
        <v>0</v>
      </c>
      <c r="AB111" s="119">
        <f>AA111*$X$106</f>
        <v>0</v>
      </c>
      <c r="AC111" s="118">
        <f>_xlfn.XLOOKUP(V111,Order!D:D,Order!K:K,0)</f>
        <v>0</v>
      </c>
      <c r="AD111" s="119">
        <f>AC111*$X$106</f>
        <v>0</v>
      </c>
      <c r="AE111" s="118">
        <f>_xlfn.XLOOKUP(V111,Order!D:D,Order!M:M,0)</f>
        <v>0</v>
      </c>
      <c r="AF111" s="119">
        <f>AE111*$X$106</f>
        <v>0</v>
      </c>
      <c r="AG111" s="169">
        <f t="shared" si="21"/>
        <v>0</v>
      </c>
      <c r="AH111" s="169">
        <f t="shared" si="22"/>
        <v>0</v>
      </c>
      <c r="AI111"/>
      <c r="AJ111"/>
      <c r="AK111"/>
      <c r="AL111"/>
      <c r="AM111"/>
      <c r="AN111" s="172"/>
    </row>
    <row r="112" spans="2:41" ht="15" customHeight="1" x14ac:dyDescent="0.2">
      <c r="E112" s="173">
        <v>32261</v>
      </c>
      <c r="F112" s="177">
        <f>_xlfn.XLOOKUP(E112,Order!$D:$D,Order!G:G,0)</f>
        <v>0</v>
      </c>
      <c r="H112" s="174">
        <v>32261</v>
      </c>
      <c r="I112" s="178">
        <f>_xlfn.XLOOKUP(H112,Order!$D:$D,Order!$I:$I,0)</f>
        <v>0</v>
      </c>
      <c r="K112" s="173">
        <v>32261</v>
      </c>
      <c r="L112" s="177">
        <f>_xlfn.XLOOKUP(K112,Order!$D:$D,Order!$K:$K,0)</f>
        <v>0</v>
      </c>
      <c r="N112" s="174">
        <v>32261</v>
      </c>
      <c r="O112" s="178">
        <f>_xlfn.XLOOKUP(N112,Order!$D:$D,Order!M:M,0)</f>
        <v>0</v>
      </c>
      <c r="T112" s="53" t="s">
        <v>86</v>
      </c>
      <c r="U112" s="54"/>
      <c r="V112" s="123">
        <v>12823</v>
      </c>
      <c r="W112" s="37" t="s">
        <v>87</v>
      </c>
      <c r="X112" s="40"/>
      <c r="Y112" s="104">
        <f>_xlfn.XLOOKUP(V112,Order!D:D,Order!G:G,0)</f>
        <v>0</v>
      </c>
      <c r="Z112" s="93">
        <f t="shared" ref="Z112:AB114" si="29">Y112*$X$106</f>
        <v>0</v>
      </c>
      <c r="AA112" s="104">
        <f>_xlfn.XLOOKUP(V112,Order!D:D,Order!I:I,0)</f>
        <v>0</v>
      </c>
      <c r="AB112" s="93">
        <f t="shared" si="29"/>
        <v>0</v>
      </c>
      <c r="AC112" s="104">
        <f>_xlfn.XLOOKUP(V112,Order!D:D,Order!K:K,0)</f>
        <v>0</v>
      </c>
      <c r="AD112" s="93">
        <f t="shared" ref="AD112:AD114" si="30">AC112*$X$106</f>
        <v>0</v>
      </c>
      <c r="AE112" s="104">
        <f>_xlfn.XLOOKUP(V112,Order!D:D,Order!M:M,0)</f>
        <v>0</v>
      </c>
      <c r="AF112" s="93">
        <f t="shared" ref="AF112:AF114" si="31">AE112*$X$106</f>
        <v>0</v>
      </c>
      <c r="AG112" s="169">
        <f t="shared" si="21"/>
        <v>0</v>
      </c>
      <c r="AH112" s="169">
        <f t="shared" si="22"/>
        <v>0</v>
      </c>
      <c r="AI112"/>
      <c r="AJ112"/>
      <c r="AK112"/>
      <c r="AL112"/>
      <c r="AM112"/>
    </row>
    <row r="113" spans="2:41" ht="15" customHeight="1" x14ac:dyDescent="0.2">
      <c r="E113" s="173">
        <v>12838</v>
      </c>
      <c r="F113" s="177">
        <f>_xlfn.XLOOKUP(E113,Order!$D:$D,Order!G:G,0)</f>
        <v>0</v>
      </c>
      <c r="H113" s="174">
        <v>12838</v>
      </c>
      <c r="I113" s="178">
        <f>_xlfn.XLOOKUP(H113,Order!$D:$D,Order!$I:$I,0)</f>
        <v>0</v>
      </c>
      <c r="K113" s="173">
        <v>12838</v>
      </c>
      <c r="L113" s="177">
        <f>_xlfn.XLOOKUP(K113,Order!$D:$D,Order!$K:$K,0)</f>
        <v>0</v>
      </c>
      <c r="N113" s="174">
        <v>12838</v>
      </c>
      <c r="O113" s="178">
        <f>_xlfn.XLOOKUP(N113,Order!$D:$D,Order!M:M,0)</f>
        <v>0</v>
      </c>
      <c r="T113" s="53" t="s">
        <v>86</v>
      </c>
      <c r="U113" s="54"/>
      <c r="V113" s="123">
        <v>12824</v>
      </c>
      <c r="W113" s="37" t="s">
        <v>88</v>
      </c>
      <c r="X113" s="40"/>
      <c r="Y113" s="104">
        <f>_xlfn.XLOOKUP(V113,Order!D:D,Order!G:G,0)</f>
        <v>0</v>
      </c>
      <c r="Z113" s="93">
        <f t="shared" si="29"/>
        <v>0</v>
      </c>
      <c r="AA113" s="104">
        <f>_xlfn.XLOOKUP(V113,Order!D:D,Order!I:I,0)</f>
        <v>0</v>
      </c>
      <c r="AB113" s="93">
        <f t="shared" si="29"/>
        <v>0</v>
      </c>
      <c r="AC113" s="104">
        <f>_xlfn.XLOOKUP(V113,Order!D:D,Order!K:K,0)</f>
        <v>0</v>
      </c>
      <c r="AD113" s="93">
        <f t="shared" si="30"/>
        <v>0</v>
      </c>
      <c r="AE113" s="104">
        <f>_xlfn.XLOOKUP(V113,Order!D:D,Order!M:M,0)</f>
        <v>0</v>
      </c>
      <c r="AF113" s="93">
        <f t="shared" si="31"/>
        <v>0</v>
      </c>
      <c r="AG113" s="169">
        <f t="shared" si="21"/>
        <v>0</v>
      </c>
      <c r="AH113" s="169">
        <f t="shared" si="22"/>
        <v>0</v>
      </c>
      <c r="AI113"/>
      <c r="AJ113"/>
      <c r="AK113"/>
      <c r="AL113"/>
      <c r="AM113"/>
    </row>
    <row r="114" spans="2:41" ht="15" customHeight="1" x14ac:dyDescent="0.2">
      <c r="E114" s="173">
        <v>12840</v>
      </c>
      <c r="F114" s="177">
        <f>_xlfn.XLOOKUP(E114,Order!$D:$D,Order!G:G,0)</f>
        <v>0</v>
      </c>
      <c r="H114" s="174">
        <v>12840</v>
      </c>
      <c r="I114" s="178">
        <f>_xlfn.XLOOKUP(H114,Order!$D:$D,Order!$I:$I,0)</f>
        <v>0</v>
      </c>
      <c r="K114" s="173">
        <v>12840</v>
      </c>
      <c r="L114" s="177">
        <f>_xlfn.XLOOKUP(K114,Order!$D:$D,Order!$K:$K,0)</f>
        <v>0</v>
      </c>
      <c r="N114" s="174">
        <v>12840</v>
      </c>
      <c r="O114" s="178">
        <f>_xlfn.XLOOKUP(N114,Order!$D:$D,Order!M:M,0)</f>
        <v>0</v>
      </c>
      <c r="T114" s="53" t="s">
        <v>86</v>
      </c>
      <c r="U114" s="54"/>
      <c r="V114" s="29">
        <v>15910</v>
      </c>
      <c r="W114" s="30" t="s">
        <v>18</v>
      </c>
      <c r="X114" s="40"/>
      <c r="Y114" s="105">
        <f>_xlfn.XLOOKUP(V114,Order!D:D,Order!G:G,0)</f>
        <v>0</v>
      </c>
      <c r="Z114" s="94">
        <f t="shared" si="29"/>
        <v>0</v>
      </c>
      <c r="AA114" s="105">
        <f>_xlfn.XLOOKUP(V114,Order!D:D,Order!I:I,0)</f>
        <v>0</v>
      </c>
      <c r="AB114" s="94">
        <f t="shared" si="29"/>
        <v>0</v>
      </c>
      <c r="AC114" s="105">
        <f>_xlfn.XLOOKUP(V114,Order!D:D,Order!K:K,0)</f>
        <v>0</v>
      </c>
      <c r="AD114" s="94">
        <f t="shared" si="30"/>
        <v>0</v>
      </c>
      <c r="AE114" s="105">
        <f>_xlfn.XLOOKUP(V114,Order!D:D,Order!M:M,0)</f>
        <v>0</v>
      </c>
      <c r="AF114" s="94">
        <f t="shared" si="31"/>
        <v>0</v>
      </c>
      <c r="AG114" s="169">
        <f t="shared" si="21"/>
        <v>0</v>
      </c>
      <c r="AH114" s="169">
        <f t="shared" si="22"/>
        <v>0</v>
      </c>
      <c r="AI114"/>
      <c r="AJ114"/>
      <c r="AK114"/>
      <c r="AL114"/>
      <c r="AM114"/>
    </row>
    <row r="115" spans="2:41" ht="15" customHeight="1" thickBot="1" x14ac:dyDescent="0.25">
      <c r="E115" s="173">
        <v>32263</v>
      </c>
      <c r="F115" s="177">
        <f>_xlfn.XLOOKUP(E115,Order!$D:$D,Order!G:G,0)</f>
        <v>0</v>
      </c>
      <c r="H115" s="174">
        <v>32263</v>
      </c>
      <c r="I115" s="178">
        <f>_xlfn.XLOOKUP(H115,Order!$D:$D,Order!$I:$I,0)</f>
        <v>0</v>
      </c>
      <c r="K115" s="173">
        <v>32263</v>
      </c>
      <c r="L115" s="177">
        <f>_xlfn.XLOOKUP(K115,Order!$D:$D,Order!$K:$K,0)</f>
        <v>0</v>
      </c>
      <c r="N115" s="174">
        <v>32263</v>
      </c>
      <c r="O115" s="178">
        <f>_xlfn.XLOOKUP(N115,Order!$D:$D,Order!M:M,0)</f>
        <v>0</v>
      </c>
      <c r="T115" s="19" t="s">
        <v>90</v>
      </c>
      <c r="U115" s="34" t="s">
        <v>91</v>
      </c>
      <c r="V115" s="35">
        <v>12770</v>
      </c>
      <c r="W115" s="56" t="s">
        <v>7</v>
      </c>
      <c r="X115" s="57">
        <v>6.4</v>
      </c>
      <c r="Y115" s="99">
        <f>_xlfn.XLOOKUP(V115,Order!D:D,Order!G:G,0)</f>
        <v>0</v>
      </c>
      <c r="Z115" s="88">
        <f>Y115*$X$115</f>
        <v>0</v>
      </c>
      <c r="AA115" s="99">
        <f>_xlfn.XLOOKUP(V115,Order!D:D,Order!I:I,0)</f>
        <v>0</v>
      </c>
      <c r="AB115" s="88">
        <f>AA115*$X$115</f>
        <v>0</v>
      </c>
      <c r="AC115" s="99">
        <f>_xlfn.XLOOKUP(V115,Order!D:D,Order!K:K,0)</f>
        <v>0</v>
      </c>
      <c r="AD115" s="88">
        <f>AC115*$X$115</f>
        <v>0</v>
      </c>
      <c r="AE115" s="99">
        <f>_xlfn.XLOOKUP(V115,Order!D:D,Order!M:M,0)</f>
        <v>0</v>
      </c>
      <c r="AF115" s="88">
        <f>AE115*$X$115</f>
        <v>0</v>
      </c>
      <c r="AG115" s="169">
        <f t="shared" si="21"/>
        <v>0</v>
      </c>
      <c r="AH115" s="169">
        <f t="shared" si="22"/>
        <v>0</v>
      </c>
      <c r="AI115"/>
      <c r="AJ115"/>
      <c r="AK115"/>
      <c r="AL115"/>
      <c r="AM115"/>
      <c r="AN115" s="172"/>
    </row>
    <row r="116" spans="2:41" ht="15" customHeight="1" x14ac:dyDescent="0.2">
      <c r="E116" s="173">
        <v>12836</v>
      </c>
      <c r="F116" s="177">
        <f>_xlfn.XLOOKUP(E116,Order!$D:$D,Order!G:G,0)</f>
        <v>0</v>
      </c>
      <c r="H116" s="174">
        <v>12836</v>
      </c>
      <c r="I116" s="178">
        <f>_xlfn.XLOOKUP(H116,Order!$D:$D,Order!$I:$I,0)</f>
        <v>0</v>
      </c>
      <c r="K116" s="173">
        <v>12836</v>
      </c>
      <c r="L116" s="177">
        <f>_xlfn.XLOOKUP(K116,Order!$D:$D,Order!$K:$K,0)</f>
        <v>0</v>
      </c>
      <c r="N116" s="174">
        <v>12836</v>
      </c>
      <c r="O116" s="178">
        <f>_xlfn.XLOOKUP(N116,Order!$D:$D,Order!M:M,0)</f>
        <v>0</v>
      </c>
      <c r="T116" s="19" t="s">
        <v>90</v>
      </c>
      <c r="U116" s="52" t="s">
        <v>92</v>
      </c>
      <c r="V116" s="25">
        <v>12767</v>
      </c>
      <c r="W116" s="58" t="s">
        <v>7</v>
      </c>
      <c r="X116" s="39">
        <v>3.4</v>
      </c>
      <c r="Y116" s="118">
        <f>_xlfn.XLOOKUP(V116,Order!D:D,Order!G:G,0)</f>
        <v>0</v>
      </c>
      <c r="Z116" s="119">
        <f>Y116*$X$116</f>
        <v>0</v>
      </c>
      <c r="AA116" s="118">
        <f>_xlfn.XLOOKUP(V116,Order!D:D,Order!I:I,0)</f>
        <v>0</v>
      </c>
      <c r="AB116" s="119">
        <f>AA116*$X$116</f>
        <v>0</v>
      </c>
      <c r="AC116" s="118">
        <f>_xlfn.XLOOKUP(V116,Order!D:D,Order!K:K,0)</f>
        <v>0</v>
      </c>
      <c r="AD116" s="119">
        <f>AC116*$X$116</f>
        <v>0</v>
      </c>
      <c r="AE116" s="118">
        <f>_xlfn.XLOOKUP(V116,Order!D:D,Order!M:M,0)</f>
        <v>0</v>
      </c>
      <c r="AF116" s="119">
        <f>AE116*$X$116</f>
        <v>0</v>
      </c>
      <c r="AG116" s="169">
        <f t="shared" si="21"/>
        <v>0</v>
      </c>
      <c r="AH116" s="169">
        <f t="shared" si="22"/>
        <v>0</v>
      </c>
      <c r="AI116"/>
      <c r="AJ116"/>
      <c r="AK116"/>
      <c r="AL116"/>
      <c r="AM116"/>
    </row>
    <row r="117" spans="2:41" ht="15" customHeight="1" x14ac:dyDescent="0.2">
      <c r="E117" s="173">
        <v>32265</v>
      </c>
      <c r="F117" s="177">
        <f>_xlfn.XLOOKUP(E117,Order!$D:$D,Order!G:G,0)</f>
        <v>0</v>
      </c>
      <c r="H117" s="174">
        <v>32265</v>
      </c>
      <c r="I117" s="178">
        <f>_xlfn.XLOOKUP(H117,Order!$D:$D,Order!$I:$I,0)</f>
        <v>0</v>
      </c>
      <c r="K117" s="173">
        <v>32265</v>
      </c>
      <c r="L117" s="177">
        <f>_xlfn.XLOOKUP(K117,Order!$D:$D,Order!$K:$K,0)</f>
        <v>0</v>
      </c>
      <c r="N117" s="174">
        <v>32265</v>
      </c>
      <c r="O117" s="178">
        <f>_xlfn.XLOOKUP(N117,Order!$D:$D,Order!M:M,0)</f>
        <v>0</v>
      </c>
      <c r="T117" s="19" t="s">
        <v>90</v>
      </c>
      <c r="U117" s="47" t="s">
        <v>93</v>
      </c>
      <c r="V117" s="29">
        <v>32261</v>
      </c>
      <c r="W117" s="59" t="s">
        <v>7</v>
      </c>
      <c r="X117" s="40"/>
      <c r="Y117" s="104">
        <f>_xlfn.XLOOKUP(V117,Order!D:D,Order!G:G,0)</f>
        <v>0</v>
      </c>
      <c r="Z117" s="93">
        <f t="shared" ref="Z117:AB122" si="32">Y117*$X$116</f>
        <v>0</v>
      </c>
      <c r="AA117" s="104">
        <f>_xlfn.XLOOKUP(V117,Order!D:D,Order!I:I,0)</f>
        <v>0</v>
      </c>
      <c r="AB117" s="93">
        <f t="shared" si="32"/>
        <v>0</v>
      </c>
      <c r="AC117" s="104">
        <f>_xlfn.XLOOKUP(V117,Order!D:D,Order!K:K,0)</f>
        <v>0</v>
      </c>
      <c r="AD117" s="93">
        <f t="shared" ref="AD117:AD122" si="33">AC117*$X$116</f>
        <v>0</v>
      </c>
      <c r="AE117" s="104">
        <f>_xlfn.XLOOKUP(V117,Order!D:D,Order!M:M,0)</f>
        <v>0</v>
      </c>
      <c r="AF117" s="93">
        <f t="shared" ref="AF117:AF122" si="34">AE117*$X$116</f>
        <v>0</v>
      </c>
      <c r="AG117" s="169">
        <f t="shared" si="21"/>
        <v>0</v>
      </c>
      <c r="AH117" s="169">
        <f t="shared" si="22"/>
        <v>0</v>
      </c>
      <c r="AI117"/>
      <c r="AJ117"/>
      <c r="AK117"/>
      <c r="AL117"/>
      <c r="AM117"/>
    </row>
    <row r="118" spans="2:41" ht="15" customHeight="1" x14ac:dyDescent="0.2">
      <c r="E118" s="173">
        <v>12761</v>
      </c>
      <c r="F118" s="177">
        <f>_xlfn.XLOOKUP(E118,Order!$D:$D,Order!G:G,0)</f>
        <v>0</v>
      </c>
      <c r="H118" s="174">
        <v>12761</v>
      </c>
      <c r="I118" s="178">
        <f>_xlfn.XLOOKUP(H118,Order!$D:$D,Order!$I:$I,0)</f>
        <v>0</v>
      </c>
      <c r="K118" s="173">
        <v>12761</v>
      </c>
      <c r="L118" s="177">
        <f>_xlfn.XLOOKUP(K118,Order!$D:$D,Order!$K:$K,0)</f>
        <v>0</v>
      </c>
      <c r="N118" s="174">
        <v>12761</v>
      </c>
      <c r="O118" s="178">
        <f>_xlfn.XLOOKUP(N118,Order!$D:$D,Order!M:M,0)</f>
        <v>0</v>
      </c>
      <c r="T118" s="19" t="s">
        <v>90</v>
      </c>
      <c r="U118" s="47" t="s">
        <v>94</v>
      </c>
      <c r="V118" s="29">
        <v>12838</v>
      </c>
      <c r="W118" s="59" t="s">
        <v>7</v>
      </c>
      <c r="X118" s="40"/>
      <c r="Y118" s="104">
        <f>_xlfn.XLOOKUP(V118,Order!D:D,Order!G:G,0)</f>
        <v>0</v>
      </c>
      <c r="Z118" s="93">
        <f t="shared" si="32"/>
        <v>0</v>
      </c>
      <c r="AA118" s="104">
        <f>_xlfn.XLOOKUP(V118,Order!D:D,Order!I:I,0)</f>
        <v>0</v>
      </c>
      <c r="AB118" s="93">
        <f t="shared" si="32"/>
        <v>0</v>
      </c>
      <c r="AC118" s="104">
        <f>_xlfn.XLOOKUP(V118,Order!D:D,Order!K:K,0)</f>
        <v>0</v>
      </c>
      <c r="AD118" s="93">
        <f t="shared" si="33"/>
        <v>0</v>
      </c>
      <c r="AE118" s="104">
        <f>_xlfn.XLOOKUP(V118,Order!D:D,Order!M:M,0)</f>
        <v>0</v>
      </c>
      <c r="AF118" s="93">
        <f t="shared" si="34"/>
        <v>0</v>
      </c>
      <c r="AG118" s="169">
        <f t="shared" si="21"/>
        <v>0</v>
      </c>
      <c r="AH118" s="169">
        <f t="shared" si="22"/>
        <v>0</v>
      </c>
      <c r="AI118"/>
      <c r="AJ118"/>
      <c r="AK118"/>
      <c r="AL118"/>
      <c r="AM118"/>
    </row>
    <row r="119" spans="2:41" ht="15" customHeight="1" x14ac:dyDescent="0.2">
      <c r="E119" s="173">
        <v>12772</v>
      </c>
      <c r="F119" s="177">
        <f>_xlfn.XLOOKUP(E119,Order!$D:$D,Order!G:G,0)</f>
        <v>0</v>
      </c>
      <c r="H119" s="174">
        <v>12772</v>
      </c>
      <c r="I119" s="178">
        <f>_xlfn.XLOOKUP(H119,Order!$D:$D,Order!$I:$I,0)</f>
        <v>0</v>
      </c>
      <c r="K119" s="173">
        <v>12772</v>
      </c>
      <c r="L119" s="177">
        <f>_xlfn.XLOOKUP(K119,Order!$D:$D,Order!$K:$K,0)</f>
        <v>0</v>
      </c>
      <c r="N119" s="174">
        <v>12772</v>
      </c>
      <c r="O119" s="178">
        <f>_xlfn.XLOOKUP(N119,Order!$D:$D,Order!M:M,0)</f>
        <v>0</v>
      </c>
      <c r="T119" s="19" t="s">
        <v>90</v>
      </c>
      <c r="U119" s="47" t="s">
        <v>95</v>
      </c>
      <c r="V119" s="29">
        <v>12840</v>
      </c>
      <c r="W119" s="59" t="s">
        <v>7</v>
      </c>
      <c r="X119" s="40"/>
      <c r="Y119" s="104">
        <f>_xlfn.XLOOKUP(V119,Order!D:D,Order!G:G,0)</f>
        <v>0</v>
      </c>
      <c r="Z119" s="93">
        <f t="shared" si="32"/>
        <v>0</v>
      </c>
      <c r="AA119" s="104">
        <f>_xlfn.XLOOKUP(V119,Order!D:D,Order!I:I,0)</f>
        <v>0</v>
      </c>
      <c r="AB119" s="93">
        <f t="shared" si="32"/>
        <v>0</v>
      </c>
      <c r="AC119" s="104">
        <f>_xlfn.XLOOKUP(V119,Order!D:D,Order!K:K,0)</f>
        <v>0</v>
      </c>
      <c r="AD119" s="93">
        <f t="shared" si="33"/>
        <v>0</v>
      </c>
      <c r="AE119" s="104">
        <f>_xlfn.XLOOKUP(V119,Order!D:D,Order!M:M,0)</f>
        <v>0</v>
      </c>
      <c r="AF119" s="93">
        <f t="shared" si="34"/>
        <v>0</v>
      </c>
      <c r="AG119" s="169">
        <f t="shared" si="21"/>
        <v>0</v>
      </c>
      <c r="AH119" s="169">
        <f t="shared" si="22"/>
        <v>0</v>
      </c>
      <c r="AI119"/>
      <c r="AJ119"/>
      <c r="AK119"/>
      <c r="AL119"/>
      <c r="AM119"/>
    </row>
    <row r="120" spans="2:41" ht="15" customHeight="1" x14ac:dyDescent="0.2">
      <c r="E120" s="173">
        <v>15455</v>
      </c>
      <c r="F120" s="177">
        <f>_xlfn.XLOOKUP(E120,Order!$D:$D,Order!G:G,0)</f>
        <v>0</v>
      </c>
      <c r="H120" s="174">
        <v>15455</v>
      </c>
      <c r="I120" s="178">
        <f>_xlfn.XLOOKUP(H120,Order!$D:$D,Order!$I:$I,0)</f>
        <v>0</v>
      </c>
      <c r="K120" s="173">
        <v>15455</v>
      </c>
      <c r="L120" s="177">
        <f>_xlfn.XLOOKUP(K120,Order!$D:$D,Order!$K:$K,0)</f>
        <v>0</v>
      </c>
      <c r="N120" s="174">
        <v>15455</v>
      </c>
      <c r="O120" s="178">
        <f>_xlfn.XLOOKUP(N120,Order!$D:$D,Order!M:M,0)</f>
        <v>0</v>
      </c>
      <c r="T120" s="19" t="s">
        <v>90</v>
      </c>
      <c r="U120" s="47" t="s">
        <v>96</v>
      </c>
      <c r="V120" s="29">
        <v>32263</v>
      </c>
      <c r="W120" s="59" t="s">
        <v>7</v>
      </c>
      <c r="X120" s="40"/>
      <c r="Y120" s="104">
        <f>_xlfn.XLOOKUP(V120,Order!D:D,Order!G:G,0)</f>
        <v>0</v>
      </c>
      <c r="Z120" s="93">
        <f t="shared" si="32"/>
        <v>0</v>
      </c>
      <c r="AA120" s="104">
        <f>_xlfn.XLOOKUP(V120,Order!D:D,Order!I:I,0)</f>
        <v>0</v>
      </c>
      <c r="AB120" s="93">
        <f t="shared" si="32"/>
        <v>0</v>
      </c>
      <c r="AC120" s="104">
        <f>_xlfn.XLOOKUP(V120,Order!D:D,Order!K:K,0)</f>
        <v>0</v>
      </c>
      <c r="AD120" s="93">
        <f t="shared" si="33"/>
        <v>0</v>
      </c>
      <c r="AE120" s="104">
        <f>_xlfn.XLOOKUP(V120,Order!D:D,Order!M:M,0)</f>
        <v>0</v>
      </c>
      <c r="AF120" s="93">
        <f t="shared" si="34"/>
        <v>0</v>
      </c>
      <c r="AG120" s="169">
        <f t="shared" si="21"/>
        <v>0</v>
      </c>
      <c r="AH120" s="169">
        <f t="shared" si="22"/>
        <v>0</v>
      </c>
      <c r="AI120"/>
      <c r="AJ120"/>
      <c r="AK120"/>
      <c r="AL120"/>
      <c r="AM120"/>
    </row>
    <row r="121" spans="2:41" ht="15" customHeight="1" x14ac:dyDescent="0.2">
      <c r="E121" s="173">
        <v>15459</v>
      </c>
      <c r="F121" s="177">
        <f>_xlfn.XLOOKUP(E121,Order!$D:$D,Order!G:G,0)</f>
        <v>0</v>
      </c>
      <c r="H121" s="174">
        <v>15459</v>
      </c>
      <c r="I121" s="178">
        <f>_xlfn.XLOOKUP(H121,Order!$D:$D,Order!$I:$I,0)</f>
        <v>0</v>
      </c>
      <c r="K121" s="173">
        <v>15459</v>
      </c>
      <c r="L121" s="177">
        <f>_xlfn.XLOOKUP(K121,Order!$D:$D,Order!$K:$K,0)</f>
        <v>0</v>
      </c>
      <c r="N121" s="174">
        <v>15459</v>
      </c>
      <c r="O121" s="178">
        <f>_xlfn.XLOOKUP(N121,Order!$D:$D,Order!M:M,0)</f>
        <v>0</v>
      </c>
      <c r="T121" s="19" t="s">
        <v>90</v>
      </c>
      <c r="U121" s="60" t="s">
        <v>97</v>
      </c>
      <c r="V121" s="124">
        <v>12836</v>
      </c>
      <c r="W121" s="59" t="s">
        <v>7</v>
      </c>
      <c r="X121" s="40"/>
      <c r="Y121" s="104">
        <f>_xlfn.XLOOKUP(V121,Order!D:D,Order!G:G,0)</f>
        <v>0</v>
      </c>
      <c r="Z121" s="93">
        <f t="shared" si="32"/>
        <v>0</v>
      </c>
      <c r="AA121" s="104">
        <f>_xlfn.XLOOKUP(V121,Order!D:D,Order!I:I,0)</f>
        <v>0</v>
      </c>
      <c r="AB121" s="93">
        <f t="shared" si="32"/>
        <v>0</v>
      </c>
      <c r="AC121" s="104">
        <f>_xlfn.XLOOKUP(V121,Order!D:D,Order!K:K,0)</f>
        <v>0</v>
      </c>
      <c r="AD121" s="93">
        <f t="shared" si="33"/>
        <v>0</v>
      </c>
      <c r="AE121" s="104">
        <f>_xlfn.XLOOKUP(V121,Order!D:D,Order!M:M,0)</f>
        <v>0</v>
      </c>
      <c r="AF121" s="93">
        <f t="shared" si="34"/>
        <v>0</v>
      </c>
      <c r="AG121" s="169">
        <f t="shared" si="21"/>
        <v>0</v>
      </c>
      <c r="AH121" s="169">
        <f t="shared" si="22"/>
        <v>0</v>
      </c>
      <c r="AI121"/>
      <c r="AJ121"/>
      <c r="AK121"/>
      <c r="AL121"/>
      <c r="AM121"/>
    </row>
    <row r="122" spans="2:41" ht="15" customHeight="1" thickBot="1" x14ac:dyDescent="0.25">
      <c r="E122" s="173">
        <v>15456</v>
      </c>
      <c r="F122" s="177">
        <f>_xlfn.XLOOKUP(E122,Order!$D:$D,Order!G:G,0)</f>
        <v>0</v>
      </c>
      <c r="H122" s="174">
        <v>15456</v>
      </c>
      <c r="I122" s="178">
        <f>_xlfn.XLOOKUP(H122,Order!$D:$D,Order!$I:$I,0)</f>
        <v>0</v>
      </c>
      <c r="K122" s="173">
        <v>15456</v>
      </c>
      <c r="L122" s="177">
        <f>_xlfn.XLOOKUP(K122,Order!$D:$D,Order!$K:$K,0)</f>
        <v>0</v>
      </c>
      <c r="N122" s="174">
        <v>15456</v>
      </c>
      <c r="O122" s="178">
        <f>_xlfn.XLOOKUP(N122,Order!$D:$D,Order!M:M,0)</f>
        <v>0</v>
      </c>
      <c r="T122" s="19" t="s">
        <v>90</v>
      </c>
      <c r="U122" s="61" t="s">
        <v>98</v>
      </c>
      <c r="V122" s="71">
        <v>32265</v>
      </c>
      <c r="W122" s="62" t="s">
        <v>7</v>
      </c>
      <c r="X122" s="82"/>
      <c r="Y122" s="105">
        <f>_xlfn.XLOOKUP(V122,Order!D:D,Order!G:G,0)</f>
        <v>0</v>
      </c>
      <c r="Z122" s="94">
        <f t="shared" si="32"/>
        <v>0</v>
      </c>
      <c r="AA122" s="105">
        <f>_xlfn.XLOOKUP(V122,Order!D:D,Order!I:I,0)</f>
        <v>0</v>
      </c>
      <c r="AB122" s="94">
        <f t="shared" si="32"/>
        <v>0</v>
      </c>
      <c r="AC122" s="105">
        <f>_xlfn.XLOOKUP(V122,Order!D:D,Order!K:K,0)</f>
        <v>0</v>
      </c>
      <c r="AD122" s="94">
        <f t="shared" si="33"/>
        <v>0</v>
      </c>
      <c r="AE122" s="105">
        <f>_xlfn.XLOOKUP(V122,Order!D:D,Order!M:M,0)</f>
        <v>0</v>
      </c>
      <c r="AF122" s="94">
        <f t="shared" si="34"/>
        <v>0</v>
      </c>
      <c r="AG122" s="169">
        <f t="shared" si="21"/>
        <v>0</v>
      </c>
      <c r="AH122" s="169">
        <f t="shared" si="22"/>
        <v>0</v>
      </c>
      <c r="AI122"/>
      <c r="AJ122"/>
      <c r="AK122"/>
      <c r="AL122"/>
      <c r="AM122"/>
    </row>
    <row r="123" spans="2:41" ht="15" customHeight="1" x14ac:dyDescent="0.2">
      <c r="B123" s="43"/>
      <c r="E123" s="173">
        <v>15457</v>
      </c>
      <c r="F123" s="177">
        <f>_xlfn.XLOOKUP(E123,Order!$D:$D,Order!G:G,0)</f>
        <v>0</v>
      </c>
      <c r="G123" s="43"/>
      <c r="H123" s="174">
        <v>15457</v>
      </c>
      <c r="I123" s="178">
        <f>_xlfn.XLOOKUP(H123,Order!$D:$D,Order!$I:$I,0)</f>
        <v>0</v>
      </c>
      <c r="J123" s="43"/>
      <c r="K123" s="173">
        <v>15457</v>
      </c>
      <c r="L123" s="177">
        <f>_xlfn.XLOOKUP(K123,Order!$D:$D,Order!$K:$K,0)</f>
        <v>0</v>
      </c>
      <c r="M123" s="43"/>
      <c r="N123" s="174">
        <v>15457</v>
      </c>
      <c r="O123" s="178">
        <f>_xlfn.XLOOKUP(N123,Order!$D:$D,Order!M:M,0)</f>
        <v>0</v>
      </c>
      <c r="T123" s="19" t="s">
        <v>118</v>
      </c>
      <c r="U123" s="52" t="s">
        <v>119</v>
      </c>
      <c r="V123" s="25">
        <v>12761</v>
      </c>
      <c r="W123" s="24" t="s">
        <v>7</v>
      </c>
      <c r="X123" s="70">
        <v>54</v>
      </c>
      <c r="Y123" s="102">
        <f>_xlfn.XLOOKUP(V123,Order!D:D,Order!G:G,0)</f>
        <v>0</v>
      </c>
      <c r="Z123" s="91">
        <f>Y123*$X$123</f>
        <v>0</v>
      </c>
      <c r="AA123" s="102">
        <f>_xlfn.XLOOKUP(V123,Order!D:D,Order!I:I,0)</f>
        <v>0</v>
      </c>
      <c r="AB123" s="91">
        <f>AA123*$X$123</f>
        <v>0</v>
      </c>
      <c r="AC123" s="102">
        <f>_xlfn.XLOOKUP(V123,Order!D:D,Order!K:K,0)</f>
        <v>0</v>
      </c>
      <c r="AD123" s="91">
        <f>AC123*$X$123</f>
        <v>0</v>
      </c>
      <c r="AE123" s="102">
        <f>_xlfn.XLOOKUP(V123,Order!D:D,Order!M:M,0)</f>
        <v>0</v>
      </c>
      <c r="AF123" s="91">
        <f>AE123*$X$123</f>
        <v>0</v>
      </c>
      <c r="AG123" s="169">
        <f t="shared" si="21"/>
        <v>0</v>
      </c>
      <c r="AH123" s="169">
        <f t="shared" si="22"/>
        <v>0</v>
      </c>
      <c r="AI123"/>
      <c r="AJ123"/>
      <c r="AK123"/>
      <c r="AL123"/>
      <c r="AM123"/>
    </row>
    <row r="124" spans="2:41" ht="15" customHeight="1" thickBot="1" x14ac:dyDescent="0.25">
      <c r="B124" s="43"/>
      <c r="E124" s="173">
        <v>15458</v>
      </c>
      <c r="F124" s="177">
        <f>_xlfn.XLOOKUP(E124,Order!$D:$D,Order!G:G,0)</f>
        <v>0</v>
      </c>
      <c r="G124" s="43"/>
      <c r="H124" s="174">
        <v>15458</v>
      </c>
      <c r="I124" s="178">
        <f>_xlfn.XLOOKUP(H124,Order!$D:$D,Order!$I:$I,0)</f>
        <v>0</v>
      </c>
      <c r="J124" s="43"/>
      <c r="K124" s="173">
        <v>15458</v>
      </c>
      <c r="L124" s="177">
        <f>_xlfn.XLOOKUP(K124,Order!$D:$D,Order!$K:$K,0)</f>
        <v>0</v>
      </c>
      <c r="M124" s="43"/>
      <c r="N124" s="174">
        <v>15458</v>
      </c>
      <c r="O124" s="178">
        <f>_xlfn.XLOOKUP(N124,Order!$D:$D,Order!M:M,0)</f>
        <v>0</v>
      </c>
      <c r="T124" s="19" t="s">
        <v>118</v>
      </c>
      <c r="U124" s="23" t="s">
        <v>120</v>
      </c>
      <c r="V124" s="71">
        <v>12772</v>
      </c>
      <c r="W124" s="72" t="s">
        <v>7</v>
      </c>
      <c r="X124" s="73">
        <v>70.2</v>
      </c>
      <c r="Y124" s="107">
        <f>_xlfn.XLOOKUP(V124,Order!D:D,Order!G:G,0)</f>
        <v>0</v>
      </c>
      <c r="Z124" s="96">
        <f>Y124*$X$124</f>
        <v>0</v>
      </c>
      <c r="AA124" s="107">
        <f>_xlfn.XLOOKUP(V124,Order!D:D,Order!I:I,0)</f>
        <v>0</v>
      </c>
      <c r="AB124" s="96">
        <f>AA124*$X$124</f>
        <v>0</v>
      </c>
      <c r="AC124" s="107">
        <f>_xlfn.XLOOKUP(V124,Order!D:D,Order!K:K,0)</f>
        <v>0</v>
      </c>
      <c r="AD124" s="96">
        <f>AC124*$X$124</f>
        <v>0</v>
      </c>
      <c r="AE124" s="107">
        <f>_xlfn.XLOOKUP(V124,Order!D:D,Order!M:M,0)</f>
        <v>0</v>
      </c>
      <c r="AF124" s="96">
        <f>AE124*$X$124</f>
        <v>0</v>
      </c>
      <c r="AG124" s="169">
        <f t="shared" si="21"/>
        <v>0</v>
      </c>
      <c r="AH124" s="169">
        <f t="shared" si="22"/>
        <v>0</v>
      </c>
      <c r="AI124"/>
      <c r="AJ124"/>
    </row>
    <row r="125" spans="2:41" s="43" customFormat="1" ht="15" customHeight="1" x14ac:dyDescent="0.2">
      <c r="C125" s="7"/>
      <c r="D125" s="7"/>
      <c r="E125" s="173">
        <v>13256</v>
      </c>
      <c r="F125" s="177">
        <f>_xlfn.XLOOKUP(E125,Order!$D:$D,Order!G:G,0)</f>
        <v>0</v>
      </c>
      <c r="H125" s="174">
        <v>13256</v>
      </c>
      <c r="I125" s="178">
        <f>_xlfn.XLOOKUP(H125,Order!$D:$D,Order!$I:$I,0)</f>
        <v>0</v>
      </c>
      <c r="K125" s="173">
        <v>13256</v>
      </c>
      <c r="L125" s="177">
        <f>_xlfn.XLOOKUP(K125,Order!$D:$D,Order!$K:$K,0)</f>
        <v>0</v>
      </c>
      <c r="N125" s="174">
        <v>13256</v>
      </c>
      <c r="O125" s="178">
        <f>_xlfn.XLOOKUP(N125,Order!$D:$D,Order!M:M,0)</f>
        <v>0</v>
      </c>
      <c r="P125" s="7"/>
      <c r="T125" s="33" t="s">
        <v>124</v>
      </c>
      <c r="U125" s="75"/>
      <c r="V125" s="35">
        <v>15455</v>
      </c>
      <c r="W125" s="36" t="s">
        <v>7</v>
      </c>
      <c r="X125" s="51">
        <v>15</v>
      </c>
      <c r="Y125" s="105">
        <f>_xlfn.XLOOKUP(V125,Order!D:D,Order!G:G,0)</f>
        <v>0</v>
      </c>
      <c r="Z125" s="94">
        <f>Y125*$X$125</f>
        <v>0</v>
      </c>
      <c r="AA125" s="105">
        <f>_xlfn.XLOOKUP(V125,Order!D:D,Order!I:I,0)</f>
        <v>0</v>
      </c>
      <c r="AB125" s="94">
        <f>AA125*$X$125</f>
        <v>0</v>
      </c>
      <c r="AC125" s="105">
        <f>_xlfn.XLOOKUP(V125,Order!D:D,Order!K:K,0)</f>
        <v>0</v>
      </c>
      <c r="AD125" s="94">
        <f>AC125*$X$125</f>
        <v>0</v>
      </c>
      <c r="AE125" s="105">
        <f>_xlfn.XLOOKUP(V125,Order!D:D,Order!M:M,0)</f>
        <v>0</v>
      </c>
      <c r="AF125" s="94">
        <f>AE125*$X$125</f>
        <v>0</v>
      </c>
      <c r="AG125" s="169">
        <f t="shared" si="21"/>
        <v>0</v>
      </c>
      <c r="AH125" s="169">
        <f t="shared" si="22"/>
        <v>0</v>
      </c>
      <c r="AI125"/>
      <c r="AJ125"/>
      <c r="AK125" s="8"/>
      <c r="AL125" s="7"/>
      <c r="AM125" s="7"/>
      <c r="AN125" s="7"/>
      <c r="AO125" s="7"/>
    </row>
    <row r="126" spans="2:41" s="43" customFormat="1" ht="15" customHeight="1" x14ac:dyDescent="0.2">
      <c r="E126" s="173">
        <v>13257</v>
      </c>
      <c r="F126" s="177">
        <f>_xlfn.XLOOKUP(E126,Order!$D:$D,Order!G:G,0)</f>
        <v>0</v>
      </c>
      <c r="H126" s="174">
        <v>13257</v>
      </c>
      <c r="I126" s="178">
        <f>_xlfn.XLOOKUP(H126,Order!$D:$D,Order!$I:$I,0)</f>
        <v>0</v>
      </c>
      <c r="K126" s="173">
        <v>13257</v>
      </c>
      <c r="L126" s="177">
        <f>_xlfn.XLOOKUP(K126,Order!$D:$D,Order!$K:$K,0)</f>
        <v>0</v>
      </c>
      <c r="N126" s="174">
        <v>13257</v>
      </c>
      <c r="O126" s="178">
        <f>_xlfn.XLOOKUP(N126,Order!$D:$D,Order!M:M,0)</f>
        <v>0</v>
      </c>
      <c r="T126" s="33" t="s">
        <v>125</v>
      </c>
      <c r="U126" s="75"/>
      <c r="V126" s="35">
        <v>15459</v>
      </c>
      <c r="W126" s="36" t="s">
        <v>7</v>
      </c>
      <c r="X126" s="51">
        <v>30</v>
      </c>
      <c r="Y126" s="105">
        <f>_xlfn.XLOOKUP(V126,Order!D:D,Order!G:G,0)</f>
        <v>0</v>
      </c>
      <c r="Z126" s="94">
        <f>Y126*$X$126</f>
        <v>0</v>
      </c>
      <c r="AA126" s="105">
        <f>_xlfn.XLOOKUP(V126,Order!D:D,Order!I:I,0)</f>
        <v>0</v>
      </c>
      <c r="AB126" s="94">
        <f>AA126*$X$126</f>
        <v>0</v>
      </c>
      <c r="AC126" s="105">
        <f>_xlfn.XLOOKUP(V126,Order!D:D,Order!K:K,0)</f>
        <v>0</v>
      </c>
      <c r="AD126" s="94">
        <f>AC126*$X$126</f>
        <v>0</v>
      </c>
      <c r="AE126" s="105">
        <f>_xlfn.XLOOKUP(V126,Order!D:D,Order!M:M,0)</f>
        <v>0</v>
      </c>
      <c r="AF126" s="94">
        <f>AE126*$X$126</f>
        <v>0</v>
      </c>
      <c r="AG126" s="169">
        <f t="shared" si="21"/>
        <v>0</v>
      </c>
      <c r="AH126" s="169">
        <f t="shared" si="22"/>
        <v>0</v>
      </c>
      <c r="AI126"/>
      <c r="AJ126"/>
    </row>
    <row r="127" spans="2:41" s="43" customFormat="1" ht="15" customHeight="1" x14ac:dyDescent="0.2">
      <c r="E127" s="173">
        <v>11001</v>
      </c>
      <c r="F127" s="177">
        <f>_xlfn.XLOOKUP(E127,Order!$D:$D,Order!G:G,0)</f>
        <v>0</v>
      </c>
      <c r="H127" s="174">
        <v>11001</v>
      </c>
      <c r="I127" s="178">
        <f>_xlfn.XLOOKUP(H127,Order!$D:$D,Order!$I:$I,0)</f>
        <v>0</v>
      </c>
      <c r="K127" s="173">
        <v>11001</v>
      </c>
      <c r="L127" s="177">
        <f>_xlfn.XLOOKUP(K127,Order!$D:$D,Order!$K:$K,0)</f>
        <v>0</v>
      </c>
      <c r="N127" s="174">
        <v>11001</v>
      </c>
      <c r="O127" s="178">
        <f>_xlfn.XLOOKUP(N127,Order!$D:$D,Order!M:M,0)</f>
        <v>0</v>
      </c>
      <c r="T127" s="33" t="s">
        <v>126</v>
      </c>
      <c r="U127" s="75"/>
      <c r="V127" s="35">
        <v>15456</v>
      </c>
      <c r="W127" s="36" t="s">
        <v>7</v>
      </c>
      <c r="X127" s="51">
        <v>12.4</v>
      </c>
      <c r="Y127" s="105">
        <f>_xlfn.XLOOKUP(V127,Order!D:D,Order!G:G,0)</f>
        <v>0</v>
      </c>
      <c r="Z127" s="94">
        <f>Y127*$X$127</f>
        <v>0</v>
      </c>
      <c r="AA127" s="105">
        <f>_xlfn.XLOOKUP(V127,Order!D:D,Order!I:I,0)</f>
        <v>0</v>
      </c>
      <c r="AB127" s="94">
        <f>AA127*$X$127</f>
        <v>0</v>
      </c>
      <c r="AC127" s="105">
        <f>_xlfn.XLOOKUP(V127,Order!D:D,Order!K:K,0)</f>
        <v>0</v>
      </c>
      <c r="AD127" s="94">
        <f>AC127*$X$127</f>
        <v>0</v>
      </c>
      <c r="AE127" s="105">
        <f>_xlfn.XLOOKUP(V127,Order!D:D,Order!M:M,0)</f>
        <v>0</v>
      </c>
      <c r="AF127" s="94">
        <f>AE127*$X$127</f>
        <v>0</v>
      </c>
      <c r="AG127" s="169">
        <f t="shared" si="21"/>
        <v>0</v>
      </c>
      <c r="AH127" s="169">
        <f t="shared" si="22"/>
        <v>0</v>
      </c>
      <c r="AI127"/>
      <c r="AJ127"/>
    </row>
    <row r="128" spans="2:41" s="43" customFormat="1" ht="15" customHeight="1" x14ac:dyDescent="0.2">
      <c r="E128" s="173">
        <v>11008</v>
      </c>
      <c r="F128" s="177">
        <f>_xlfn.XLOOKUP(E128,Order!$D:$D,Order!G:G,0)</f>
        <v>0</v>
      </c>
      <c r="G128" s="7"/>
      <c r="H128" s="174">
        <v>11008</v>
      </c>
      <c r="I128" s="178">
        <f>_xlfn.XLOOKUP(H128,Order!$D:$D,Order!$I:$I,0)</f>
        <v>0</v>
      </c>
      <c r="J128" s="7"/>
      <c r="K128" s="173">
        <v>11008</v>
      </c>
      <c r="L128" s="177">
        <f>_xlfn.XLOOKUP(K128,Order!$D:$D,Order!$K:$K,0)</f>
        <v>0</v>
      </c>
      <c r="M128" s="7"/>
      <c r="N128" s="174">
        <v>11008</v>
      </c>
      <c r="O128" s="178">
        <f>_xlfn.XLOOKUP(N128,Order!$D:$D,Order!M:M,0)</f>
        <v>0</v>
      </c>
      <c r="T128" s="33" t="s">
        <v>127</v>
      </c>
      <c r="U128" s="75"/>
      <c r="V128" s="35">
        <v>15457</v>
      </c>
      <c r="W128" s="36" t="s">
        <v>7</v>
      </c>
      <c r="X128" s="51">
        <v>15</v>
      </c>
      <c r="Y128" s="105">
        <f>_xlfn.XLOOKUP(V128,Order!D:D,Order!G:G,0)</f>
        <v>0</v>
      </c>
      <c r="Z128" s="94">
        <f>Y128*$X$128</f>
        <v>0</v>
      </c>
      <c r="AA128" s="105">
        <f>_xlfn.XLOOKUP(V128,Order!D:D,Order!I:I,0)</f>
        <v>0</v>
      </c>
      <c r="AB128" s="94">
        <f>AA128*$X$128</f>
        <v>0</v>
      </c>
      <c r="AC128" s="105">
        <f>_xlfn.XLOOKUP(V128,Order!D:D,Order!K:K,0)</f>
        <v>0</v>
      </c>
      <c r="AD128" s="94">
        <f>AC128*$X$128</f>
        <v>0</v>
      </c>
      <c r="AE128" s="105">
        <f>_xlfn.XLOOKUP(V128,Order!D:D,Order!M:M,0)</f>
        <v>0</v>
      </c>
      <c r="AF128" s="94">
        <f>AE128*$X$128</f>
        <v>0</v>
      </c>
      <c r="AG128" s="169">
        <f t="shared" si="21"/>
        <v>0</v>
      </c>
      <c r="AH128" s="169">
        <f t="shared" si="22"/>
        <v>0</v>
      </c>
      <c r="AI128"/>
      <c r="AJ128"/>
    </row>
    <row r="129" spans="2:41" s="43" customFormat="1" ht="15" customHeight="1" thickBot="1" x14ac:dyDescent="0.25">
      <c r="B129" s="7"/>
      <c r="E129" s="173">
        <v>13893</v>
      </c>
      <c r="F129" s="177">
        <f>_xlfn.XLOOKUP(E129,Order!$D:$D,Order!G:G,0)</f>
        <v>0</v>
      </c>
      <c r="H129" s="174">
        <v>13893</v>
      </c>
      <c r="I129" s="178">
        <f>_xlfn.XLOOKUP(H129,Order!$D:$D,Order!$I:$I,0)</f>
        <v>0</v>
      </c>
      <c r="K129" s="173">
        <v>13893</v>
      </c>
      <c r="L129" s="177">
        <f>_xlfn.XLOOKUP(K129,Order!$D:$D,Order!$K:$K,0)</f>
        <v>0</v>
      </c>
      <c r="N129" s="174">
        <v>13893</v>
      </c>
      <c r="O129" s="178">
        <f>_xlfn.XLOOKUP(N129,Order!$D:$D,Order!M:M,0)</f>
        <v>0</v>
      </c>
      <c r="T129" s="33" t="s">
        <v>128</v>
      </c>
      <c r="U129" s="75"/>
      <c r="V129" s="65">
        <v>15458</v>
      </c>
      <c r="W129" s="66" t="s">
        <v>7</v>
      </c>
      <c r="X129" s="84">
        <v>50</v>
      </c>
      <c r="Y129" s="106">
        <f>_xlfn.XLOOKUP(V129,Order!D:D,Order!G:G,0)</f>
        <v>0</v>
      </c>
      <c r="Z129" s="95">
        <f>Y129*$X$129</f>
        <v>0</v>
      </c>
      <c r="AA129" s="106">
        <f>_xlfn.XLOOKUP(V129,Order!D:D,Order!I:I,0)</f>
        <v>0</v>
      </c>
      <c r="AB129" s="95">
        <f>AA129*$X$129</f>
        <v>0</v>
      </c>
      <c r="AC129" s="106">
        <f>_xlfn.XLOOKUP(V129,Order!D:D,Order!K:K,0)</f>
        <v>0</v>
      </c>
      <c r="AD129" s="95">
        <f>AC129*$X$129</f>
        <v>0</v>
      </c>
      <c r="AE129" s="106">
        <f>_xlfn.XLOOKUP(V129,Order!D:D,Order!M:M,0)</f>
        <v>0</v>
      </c>
      <c r="AF129" s="95">
        <f>AE129*$X$129</f>
        <v>0</v>
      </c>
      <c r="AG129" s="169">
        <f t="shared" si="21"/>
        <v>0</v>
      </c>
      <c r="AH129" s="169">
        <f t="shared" si="22"/>
        <v>0</v>
      </c>
      <c r="AI129"/>
      <c r="AJ129"/>
    </row>
    <row r="130" spans="2:41" s="43" customFormat="1" ht="15" customHeight="1" thickBot="1" x14ac:dyDescent="0.25">
      <c r="E130" s="173">
        <v>13869</v>
      </c>
      <c r="F130" s="177">
        <f>_xlfn.XLOOKUP(E130,Order!$D:$D,Order!G:G,0)</f>
        <v>0</v>
      </c>
      <c r="H130" s="174">
        <v>13869</v>
      </c>
      <c r="I130" s="178">
        <f>_xlfn.XLOOKUP(H130,Order!$D:$D,Order!$I:$I,0)</f>
        <v>0</v>
      </c>
      <c r="K130" s="173">
        <v>13869</v>
      </c>
      <c r="L130" s="177">
        <f>_xlfn.XLOOKUP(K130,Order!$D:$D,Order!$K:$K,0)</f>
        <v>0</v>
      </c>
      <c r="N130" s="174">
        <v>13869</v>
      </c>
      <c r="O130" s="178">
        <f>_xlfn.XLOOKUP(N130,Order!$D:$D,Order!M:M,0)</f>
        <v>0</v>
      </c>
      <c r="T130" s="77" t="s">
        <v>138</v>
      </c>
      <c r="U130" s="52" t="s">
        <v>136</v>
      </c>
      <c r="V130" s="25">
        <v>13256</v>
      </c>
      <c r="W130" s="24" t="s">
        <v>7</v>
      </c>
      <c r="X130" s="70">
        <v>25</v>
      </c>
      <c r="Y130" s="102">
        <f>_xlfn.XLOOKUP(V130,Order!D:D,Order!G:G,0)</f>
        <v>0</v>
      </c>
      <c r="Z130" s="91">
        <f>Y130*$X$130</f>
        <v>0</v>
      </c>
      <c r="AA130" s="102">
        <f>_xlfn.XLOOKUP(V130,Order!D:D,Order!I:I,0)</f>
        <v>0</v>
      </c>
      <c r="AB130" s="91">
        <f>AA130*$X$130</f>
        <v>0</v>
      </c>
      <c r="AC130" s="102">
        <f>_xlfn.XLOOKUP(V130,Order!D:D,Order!K:K,0)</f>
        <v>0</v>
      </c>
      <c r="AD130" s="91">
        <f>AC130*$X$130</f>
        <v>0</v>
      </c>
      <c r="AE130" s="102">
        <f>_xlfn.XLOOKUP(V130,Order!D:D,Order!M:M,0)</f>
        <v>0</v>
      </c>
      <c r="AF130" s="91">
        <f>AE130*$X$130</f>
        <v>0</v>
      </c>
      <c r="AG130" s="169">
        <f t="shared" si="21"/>
        <v>0</v>
      </c>
      <c r="AH130" s="169">
        <f t="shared" si="22"/>
        <v>0</v>
      </c>
      <c r="AI130"/>
      <c r="AJ130"/>
      <c r="AK130"/>
      <c r="AL130"/>
      <c r="AM130"/>
    </row>
    <row r="131" spans="2:41" ht="15" customHeight="1" thickBot="1" x14ac:dyDescent="0.25">
      <c r="B131" s="43"/>
      <c r="C131" s="43"/>
      <c r="D131" s="43"/>
      <c r="E131" s="173">
        <v>11022</v>
      </c>
      <c r="F131" s="177">
        <f>_xlfn.XLOOKUP(E131,Order!$D:$D,Order!G:G,0)</f>
        <v>0</v>
      </c>
      <c r="H131" s="174">
        <v>11022</v>
      </c>
      <c r="I131" s="178">
        <f>_xlfn.XLOOKUP(H131,Order!$D:$D,Order!$I:$I,0)</f>
        <v>0</v>
      </c>
      <c r="K131" s="173">
        <v>11022</v>
      </c>
      <c r="L131" s="177">
        <f>_xlfn.XLOOKUP(K131,Order!$D:$D,Order!$K:$K,0)</f>
        <v>0</v>
      </c>
      <c r="N131" s="174">
        <v>11022</v>
      </c>
      <c r="O131" s="178">
        <f>_xlfn.XLOOKUP(N131,Order!$D:$D,Order!M:M,0)</f>
        <v>0</v>
      </c>
      <c r="P131" s="43"/>
      <c r="T131" s="77" t="s">
        <v>138</v>
      </c>
      <c r="U131" s="76" t="s">
        <v>139</v>
      </c>
      <c r="V131" s="127">
        <v>13257</v>
      </c>
      <c r="W131" s="128" t="s">
        <v>7</v>
      </c>
      <c r="X131" s="82">
        <v>35</v>
      </c>
      <c r="Y131" s="100">
        <f>_xlfn.XLOOKUP(V131,Order!D:D,Order!G:G,0)</f>
        <v>0</v>
      </c>
      <c r="Z131" s="89">
        <f>Y131*$X$131</f>
        <v>0</v>
      </c>
      <c r="AA131" s="100">
        <f>_xlfn.XLOOKUP(V131,Order!D:D,Order!I:I,0)</f>
        <v>0</v>
      </c>
      <c r="AB131" s="89">
        <f>AA131*$X$131</f>
        <v>0</v>
      </c>
      <c r="AC131" s="100">
        <f>_xlfn.XLOOKUP(V131,Order!D:D,Order!K:K,0)</f>
        <v>0</v>
      </c>
      <c r="AD131" s="89">
        <f>AC131*$X$131</f>
        <v>0</v>
      </c>
      <c r="AE131" s="100">
        <f>_xlfn.XLOOKUP(V131,Order!D:D,Order!M:M,0)</f>
        <v>0</v>
      </c>
      <c r="AF131" s="89">
        <f>AE131*$X$131</f>
        <v>0</v>
      </c>
      <c r="AG131" s="169">
        <f t="shared" si="21"/>
        <v>0</v>
      </c>
      <c r="AH131" s="169">
        <f t="shared" si="22"/>
        <v>0</v>
      </c>
      <c r="AI131"/>
      <c r="AJ131"/>
      <c r="AK131"/>
      <c r="AL131"/>
      <c r="AM131"/>
      <c r="AN131" s="43"/>
      <c r="AO131" s="43"/>
    </row>
    <row r="132" spans="2:41" s="43" customFormat="1" ht="15" customHeight="1" thickBot="1" x14ac:dyDescent="0.25">
      <c r="B132" s="7"/>
      <c r="C132" s="7"/>
      <c r="D132" s="7"/>
      <c r="E132" s="173">
        <v>13894</v>
      </c>
      <c r="F132" s="177">
        <f>_xlfn.XLOOKUP(E132,Order!$D:$D,Order!G:G,0)</f>
        <v>0</v>
      </c>
      <c r="G132" s="7"/>
      <c r="H132" s="174">
        <v>13894</v>
      </c>
      <c r="I132" s="178">
        <f>_xlfn.XLOOKUP(H132,Order!$D:$D,Order!$I:$I,0)</f>
        <v>0</v>
      </c>
      <c r="J132" s="7"/>
      <c r="K132" s="173">
        <v>13894</v>
      </c>
      <c r="L132" s="177">
        <f>_xlfn.XLOOKUP(K132,Order!$D:$D,Order!$K:$K,0)</f>
        <v>0</v>
      </c>
      <c r="M132" s="7"/>
      <c r="N132" s="174">
        <v>13894</v>
      </c>
      <c r="O132" s="178">
        <f>_xlfn.XLOOKUP(N132,Order!$D:$D,Order!M:M,0)</f>
        <v>0</v>
      </c>
      <c r="P132" s="7"/>
      <c r="T132" s="12" t="s">
        <v>0</v>
      </c>
      <c r="U132" s="13" t="s">
        <v>5</v>
      </c>
      <c r="V132" s="14" t="s">
        <v>1</v>
      </c>
      <c r="W132" s="15" t="s">
        <v>2</v>
      </c>
      <c r="X132" s="81" t="s">
        <v>3</v>
      </c>
      <c r="Y132" s="109" t="s">
        <v>158</v>
      </c>
      <c r="Z132" s="85" t="s">
        <v>161</v>
      </c>
      <c r="AA132" s="109" t="s">
        <v>158</v>
      </c>
      <c r="AB132" s="85" t="s">
        <v>161</v>
      </c>
      <c r="AC132" s="109" t="s">
        <v>158</v>
      </c>
      <c r="AD132" s="85" t="s">
        <v>161</v>
      </c>
      <c r="AE132" s="109" t="s">
        <v>158</v>
      </c>
      <c r="AF132" s="85" t="s">
        <v>161</v>
      </c>
      <c r="AG132" s="170" t="s">
        <v>187</v>
      </c>
      <c r="AH132" s="171" t="s">
        <v>188</v>
      </c>
      <c r="AI132"/>
      <c r="AJ132"/>
      <c r="AK132"/>
      <c r="AL132"/>
      <c r="AM132"/>
      <c r="AN132" s="7"/>
      <c r="AO132" s="7"/>
    </row>
    <row r="133" spans="2:41" s="43" customFormat="1" ht="15" customHeight="1" thickBot="1" x14ac:dyDescent="0.25">
      <c r="B133" s="7"/>
      <c r="E133" s="173">
        <v>13872</v>
      </c>
      <c r="F133" s="177">
        <f>_xlfn.XLOOKUP(E133,Order!$D:$D,Order!G:G,0)</f>
        <v>0</v>
      </c>
      <c r="G133" s="7"/>
      <c r="H133" s="174">
        <v>13872</v>
      </c>
      <c r="I133" s="178">
        <f>_xlfn.XLOOKUP(H133,Order!$D:$D,Order!$I:$I,0)</f>
        <v>0</v>
      </c>
      <c r="J133" s="7"/>
      <c r="K133" s="173">
        <v>13872</v>
      </c>
      <c r="L133" s="177">
        <f>_xlfn.XLOOKUP(K133,Order!$D:$D,Order!$K:$K,0)</f>
        <v>0</v>
      </c>
      <c r="M133" s="7"/>
      <c r="N133" s="174">
        <v>13872</v>
      </c>
      <c r="O133" s="178">
        <f>_xlfn.XLOOKUP(N133,Order!$D:$D,Order!M:M,0)</f>
        <v>0</v>
      </c>
      <c r="T133" s="19" t="s">
        <v>130</v>
      </c>
      <c r="U133" s="20"/>
      <c r="V133" s="125">
        <v>11001</v>
      </c>
      <c r="W133" s="126" t="s">
        <v>7</v>
      </c>
      <c r="X133" s="39">
        <v>75.599999999999994</v>
      </c>
      <c r="Y133" s="99">
        <f>_xlfn.XLOOKUP(V133,Order!D:D,Order!G:G,0)</f>
        <v>0</v>
      </c>
      <c r="Z133" s="88">
        <f>Y133*$X$133</f>
        <v>0</v>
      </c>
      <c r="AA133" s="99">
        <f>_xlfn.XLOOKUP(V133,Order!D:D,Order!I:I,0)</f>
        <v>0</v>
      </c>
      <c r="AB133" s="88">
        <f>AA133*$X$133</f>
        <v>0</v>
      </c>
      <c r="AC133" s="99">
        <f>_xlfn.XLOOKUP(V133,Order!D:D,Order!K:K,0)</f>
        <v>0</v>
      </c>
      <c r="AD133" s="88">
        <f>AC133*$X$133</f>
        <v>0</v>
      </c>
      <c r="AE133" s="99">
        <f>_xlfn.XLOOKUP(V133,Order!D:D,Order!M:M,0)</f>
        <v>0</v>
      </c>
      <c r="AF133" s="88">
        <f>AE133*$X$133</f>
        <v>0</v>
      </c>
      <c r="AG133" s="169">
        <f t="shared" ref="AG133:AG145" si="35">SUM(Y133,AA133,AC133,AE133)</f>
        <v>0</v>
      </c>
      <c r="AH133" s="169">
        <f t="shared" ref="AH133:AH145" si="36">SUM(Z133,AB133,AD133,AF133)</f>
        <v>0</v>
      </c>
      <c r="AI133"/>
      <c r="AJ133"/>
      <c r="AK133"/>
      <c r="AL133"/>
      <c r="AM133"/>
    </row>
    <row r="134" spans="2:41" ht="15" customHeight="1" x14ac:dyDescent="0.2">
      <c r="C134" s="25"/>
      <c r="D134" s="43"/>
      <c r="E134" s="175">
        <v>11078</v>
      </c>
      <c r="F134" s="177">
        <f>_xlfn.XLOOKUP(E134,Order!$D:$D,Order!G:G,0)</f>
        <v>0</v>
      </c>
      <c r="H134" s="176">
        <v>11078</v>
      </c>
      <c r="I134" s="178">
        <f>_xlfn.XLOOKUP(H134,Order!$D:$D,Order!$I:$I,0)</f>
        <v>0</v>
      </c>
      <c r="K134" s="175">
        <v>11078</v>
      </c>
      <c r="L134" s="177">
        <f>_xlfn.XLOOKUP(K134,Order!$D:$D,Order!$K:$K,0)</f>
        <v>0</v>
      </c>
      <c r="N134" s="176">
        <v>11078</v>
      </c>
      <c r="O134" s="178">
        <f>_xlfn.XLOOKUP(N134,Order!$D:$D,Order!M:M,0)</f>
        <v>0</v>
      </c>
      <c r="P134" s="43"/>
      <c r="T134" s="19" t="s">
        <v>131</v>
      </c>
      <c r="U134" s="20"/>
      <c r="V134" s="25">
        <v>11008</v>
      </c>
      <c r="W134" s="24" t="s">
        <v>7</v>
      </c>
      <c r="X134" s="39">
        <v>81</v>
      </c>
      <c r="Y134" s="118">
        <f>_xlfn.XLOOKUP(V134,Order!D:D,Order!G:G,0)</f>
        <v>0</v>
      </c>
      <c r="Z134" s="119">
        <f>Y134*X$134</f>
        <v>0</v>
      </c>
      <c r="AA134" s="118">
        <f>_xlfn.XLOOKUP(V134,Order!D:D,Order!I:I,0)</f>
        <v>0</v>
      </c>
      <c r="AB134" s="119">
        <f>AA134*$X$134</f>
        <v>0</v>
      </c>
      <c r="AC134" s="118">
        <f>_xlfn.XLOOKUP(V134,Order!D:D,Order!K:K,0)</f>
        <v>0</v>
      </c>
      <c r="AD134" s="119">
        <f>AC134*$X$134</f>
        <v>0</v>
      </c>
      <c r="AE134" s="118">
        <f>_xlfn.XLOOKUP(V134,Order!D:D,Order!M:M,0)</f>
        <v>0</v>
      </c>
      <c r="AF134" s="119">
        <f>AE134*$X$134</f>
        <v>0</v>
      </c>
      <c r="AG134" s="169">
        <f t="shared" si="35"/>
        <v>0</v>
      </c>
      <c r="AH134" s="169">
        <f t="shared" si="36"/>
        <v>0</v>
      </c>
      <c r="AI134"/>
      <c r="AJ134"/>
      <c r="AK134"/>
      <c r="AL134"/>
      <c r="AM134"/>
      <c r="AN134" s="43"/>
      <c r="AO134" s="43"/>
    </row>
    <row r="135" spans="2:41" ht="15" customHeight="1" x14ac:dyDescent="0.2">
      <c r="E135" s="175">
        <v>11095</v>
      </c>
      <c r="F135" s="177">
        <f>_xlfn.XLOOKUP(E135,Order!$D:$D,Order!G:G,0)</f>
        <v>0</v>
      </c>
      <c r="G135" s="43"/>
      <c r="H135" s="176">
        <v>11095</v>
      </c>
      <c r="I135" s="178">
        <f>_xlfn.XLOOKUP(H135,Order!$D:$D,Order!$I:$I,0)</f>
        <v>0</v>
      </c>
      <c r="J135" s="43"/>
      <c r="K135" s="175">
        <v>11095</v>
      </c>
      <c r="L135" s="177">
        <f>_xlfn.XLOOKUP(K135,Order!$D:$D,Order!$K:$K,0)</f>
        <v>0</v>
      </c>
      <c r="M135" s="43"/>
      <c r="N135" s="176">
        <v>11095</v>
      </c>
      <c r="O135" s="178">
        <f>_xlfn.XLOOKUP(N135,Order!$D:$D,Order!M:M,0)</f>
        <v>0</v>
      </c>
      <c r="T135" s="19" t="s">
        <v>131</v>
      </c>
      <c r="U135" s="16"/>
      <c r="V135" s="29">
        <v>13893</v>
      </c>
      <c r="W135" s="30" t="s">
        <v>18</v>
      </c>
      <c r="X135" s="40"/>
      <c r="Y135" s="104">
        <f>_xlfn.XLOOKUP(V135,Order!D:D,Order!G:G,0)</f>
        <v>0</v>
      </c>
      <c r="Z135" s="93">
        <f>Y135*X$134</f>
        <v>0</v>
      </c>
      <c r="AA135" s="104">
        <f>_xlfn.XLOOKUP(V135,Order!D:D,Order!I:I,0)</f>
        <v>0</v>
      </c>
      <c r="AB135" s="93">
        <f t="shared" ref="Z135:AB136" si="37">AA135*$X$134</f>
        <v>0</v>
      </c>
      <c r="AC135" s="104">
        <f>_xlfn.XLOOKUP(V135,Order!D:D,Order!K:K,0)</f>
        <v>0</v>
      </c>
      <c r="AD135" s="93">
        <f t="shared" ref="AD135:AD136" si="38">AC135*$X$134</f>
        <v>0</v>
      </c>
      <c r="AE135" s="104">
        <f>_xlfn.XLOOKUP(V135,Order!D:D,Order!M:M,0)</f>
        <v>0</v>
      </c>
      <c r="AF135" s="93">
        <f t="shared" ref="AF135:AF136" si="39">AE135*$X$134</f>
        <v>0</v>
      </c>
      <c r="AG135" s="169">
        <f t="shared" si="35"/>
        <v>0</v>
      </c>
      <c r="AH135" s="169">
        <f t="shared" si="36"/>
        <v>0</v>
      </c>
      <c r="AI135"/>
      <c r="AJ135"/>
      <c r="AK135"/>
      <c r="AL135"/>
      <c r="AM135"/>
    </row>
    <row r="136" spans="2:41" ht="15" customHeight="1" thickBot="1" x14ac:dyDescent="0.25">
      <c r="B136" s="43"/>
      <c r="E136" s="37">
        <v>13889</v>
      </c>
      <c r="F136" s="177">
        <f>_xlfn.XLOOKUP(E136,Order!$D:$D,Order!G:G,0)</f>
        <v>0</v>
      </c>
      <c r="G136" s="43"/>
      <c r="H136" s="37">
        <v>13889</v>
      </c>
      <c r="I136" s="178">
        <f>_xlfn.XLOOKUP(H136,Order!$D:$D,Order!$I:$I,0)</f>
        <v>0</v>
      </c>
      <c r="J136" s="43"/>
      <c r="K136" s="37">
        <v>13889</v>
      </c>
      <c r="L136" s="177">
        <f>_xlfn.XLOOKUP(K136,Order!$D:$D,Order!$K:$K,0)</f>
        <v>0</v>
      </c>
      <c r="M136" s="43"/>
      <c r="N136" s="37">
        <v>13889</v>
      </c>
      <c r="O136" s="178">
        <f>_xlfn.XLOOKUP(N136,Order!$D:$D,Order!M:M,0)</f>
        <v>0</v>
      </c>
      <c r="T136" s="19" t="s">
        <v>131</v>
      </c>
      <c r="U136" s="23"/>
      <c r="V136" s="50">
        <v>13869</v>
      </c>
      <c r="W136" s="42" t="s">
        <v>30</v>
      </c>
      <c r="X136" s="38"/>
      <c r="Y136" s="120">
        <f>_xlfn.XLOOKUP(V136,Order!D:D,Order!G:G,0)</f>
        <v>0</v>
      </c>
      <c r="Z136" s="121">
        <f t="shared" si="37"/>
        <v>0</v>
      </c>
      <c r="AA136" s="120">
        <f>_xlfn.XLOOKUP(V136,Order!D:D,Order!I:I,0)</f>
        <v>0</v>
      </c>
      <c r="AB136" s="121">
        <f t="shared" si="37"/>
        <v>0</v>
      </c>
      <c r="AC136" s="120">
        <f>_xlfn.XLOOKUP(V136,Order!D:D,Order!K:K,0)</f>
        <v>0</v>
      </c>
      <c r="AD136" s="121">
        <f t="shared" si="38"/>
        <v>0</v>
      </c>
      <c r="AE136" s="120">
        <f>_xlfn.XLOOKUP(V136,Order!D:D,Order!M:M,0)</f>
        <v>0</v>
      </c>
      <c r="AF136" s="121">
        <f t="shared" si="39"/>
        <v>0</v>
      </c>
      <c r="AG136" s="169">
        <f t="shared" si="35"/>
        <v>0</v>
      </c>
      <c r="AH136" s="169">
        <f t="shared" si="36"/>
        <v>0</v>
      </c>
      <c r="AI136"/>
      <c r="AJ136"/>
      <c r="AK136"/>
      <c r="AL136"/>
      <c r="AM136"/>
    </row>
    <row r="137" spans="2:41" ht="15" customHeight="1" x14ac:dyDescent="0.2">
      <c r="B137" s="43"/>
      <c r="E137" s="173">
        <v>11070</v>
      </c>
      <c r="F137" s="177">
        <f>_xlfn.XLOOKUP(E137,Order!$D:$D,Order!G:G,0)</f>
        <v>0</v>
      </c>
      <c r="G137" s="43"/>
      <c r="H137" s="174">
        <v>11070</v>
      </c>
      <c r="I137" s="178">
        <f>_xlfn.XLOOKUP(H137,Order!$D:$D,Order!$I:$I,0)</f>
        <v>0</v>
      </c>
      <c r="J137" s="43"/>
      <c r="K137" s="173">
        <v>11070</v>
      </c>
      <c r="L137" s="177">
        <f>_xlfn.XLOOKUP(K137,Order!$D:$D,Order!$K:$K,0)</f>
        <v>0</v>
      </c>
      <c r="M137" s="43"/>
      <c r="N137" s="174">
        <v>11070</v>
      </c>
      <c r="O137" s="178">
        <f>_xlfn.XLOOKUP(N137,Order!$D:$D,Order!M:M,0)</f>
        <v>0</v>
      </c>
      <c r="T137" s="19" t="s">
        <v>132</v>
      </c>
      <c r="U137" s="20"/>
      <c r="V137" s="25">
        <v>11022</v>
      </c>
      <c r="W137" s="24" t="s">
        <v>7</v>
      </c>
      <c r="X137" s="39">
        <v>91.8</v>
      </c>
      <c r="Y137" s="118">
        <f>_xlfn.XLOOKUP(V137,Order!D:D,Order!G:G,0)</f>
        <v>0</v>
      </c>
      <c r="Z137" s="119">
        <f>Y137*$X$137</f>
        <v>0</v>
      </c>
      <c r="AA137" s="118">
        <f>_xlfn.XLOOKUP(V137,Order!D:D,Order!I:I,0)</f>
        <v>0</v>
      </c>
      <c r="AB137" s="119">
        <f>AA137*$X$137</f>
        <v>0</v>
      </c>
      <c r="AC137" s="118">
        <f>_xlfn.XLOOKUP(V137,Order!D:D,Order!K:K,0)</f>
        <v>0</v>
      </c>
      <c r="AD137" s="119">
        <f>AC137*$X$137</f>
        <v>0</v>
      </c>
      <c r="AE137" s="118">
        <f>_xlfn.XLOOKUP(V137,Order!D:D,Order!M:M,0)</f>
        <v>0</v>
      </c>
      <c r="AF137" s="119">
        <f>AE137*$X$137</f>
        <v>0</v>
      </c>
      <c r="AG137" s="169">
        <f t="shared" si="35"/>
        <v>0</v>
      </c>
      <c r="AH137" s="169">
        <f t="shared" si="36"/>
        <v>0</v>
      </c>
      <c r="AI137"/>
      <c r="AJ137"/>
      <c r="AK137"/>
      <c r="AL137"/>
      <c r="AM137"/>
    </row>
    <row r="138" spans="2:41" s="43" customFormat="1" ht="15" customHeight="1" x14ac:dyDescent="0.2">
      <c r="C138" s="7"/>
      <c r="D138" s="7"/>
      <c r="E138" s="173">
        <v>11072</v>
      </c>
      <c r="F138" s="177">
        <f>_xlfn.XLOOKUP(E138,Order!$D:$D,Order!G:G,0)</f>
        <v>0</v>
      </c>
      <c r="H138" s="174">
        <v>11072</v>
      </c>
      <c r="I138" s="178">
        <f>_xlfn.XLOOKUP(H138,Order!$D:$D,Order!$I:$I,0)</f>
        <v>0</v>
      </c>
      <c r="K138" s="173">
        <v>11072</v>
      </c>
      <c r="L138" s="177">
        <f>_xlfn.XLOOKUP(K138,Order!$D:$D,Order!$K:$K,0)</f>
        <v>0</v>
      </c>
      <c r="N138" s="174">
        <v>11072</v>
      </c>
      <c r="O138" s="178">
        <f>_xlfn.XLOOKUP(N138,Order!$D:$D,Order!M:M,0)</f>
        <v>0</v>
      </c>
      <c r="P138" s="7"/>
      <c r="T138" s="19" t="s">
        <v>132</v>
      </c>
      <c r="U138" s="16"/>
      <c r="V138" s="29">
        <v>13894</v>
      </c>
      <c r="W138" s="30" t="s">
        <v>18</v>
      </c>
      <c r="X138" s="40"/>
      <c r="Y138" s="104">
        <f>_xlfn.XLOOKUP(V138,Order!D:D,Order!G:G,0)</f>
        <v>0</v>
      </c>
      <c r="Z138" s="93">
        <f t="shared" ref="Z138:AB139" si="40">Y138*$X$137</f>
        <v>0</v>
      </c>
      <c r="AA138" s="104">
        <f>_xlfn.XLOOKUP(V138,Order!D:D,Order!I:I,0)</f>
        <v>0</v>
      </c>
      <c r="AB138" s="93">
        <f t="shared" si="40"/>
        <v>0</v>
      </c>
      <c r="AC138" s="104">
        <f>_xlfn.XLOOKUP(V138,Order!D:D,Order!K:K,0)</f>
        <v>0</v>
      </c>
      <c r="AD138" s="93">
        <f t="shared" ref="AD138:AD139" si="41">AC138*$X$137</f>
        <v>0</v>
      </c>
      <c r="AE138" s="104">
        <f>_xlfn.XLOOKUP(V138,Order!D:D,Order!M:M,0)</f>
        <v>0</v>
      </c>
      <c r="AF138" s="93">
        <f t="shared" ref="AF138:AF139" si="42">AE138*$X$137</f>
        <v>0</v>
      </c>
      <c r="AG138" s="169">
        <f t="shared" si="35"/>
        <v>0</v>
      </c>
      <c r="AH138" s="169">
        <f t="shared" si="36"/>
        <v>0</v>
      </c>
      <c r="AI138"/>
      <c r="AJ138"/>
      <c r="AK138"/>
      <c r="AL138"/>
      <c r="AM138"/>
      <c r="AN138" s="7"/>
      <c r="AO138" s="7"/>
    </row>
    <row r="139" spans="2:41" s="43" customFormat="1" ht="15" customHeight="1" thickBot="1" x14ac:dyDescent="0.25">
      <c r="E139" s="173">
        <v>15466</v>
      </c>
      <c r="F139" s="177">
        <f>_xlfn.XLOOKUP(E139,Order!$D:$D,Order!G:G,0)</f>
        <v>0</v>
      </c>
      <c r="H139" s="174">
        <v>15466</v>
      </c>
      <c r="I139" s="178">
        <f>_xlfn.XLOOKUP(H139,Order!$D:$D,Order!$I:$I,0)</f>
        <v>0</v>
      </c>
      <c r="K139" s="173">
        <v>15466</v>
      </c>
      <c r="L139" s="177">
        <f>_xlfn.XLOOKUP(K139,Order!$D:$D,Order!$K:$K,0)</f>
        <v>0</v>
      </c>
      <c r="N139" s="174">
        <v>15466</v>
      </c>
      <c r="O139" s="178">
        <f>_xlfn.XLOOKUP(N139,Order!$D:$D,Order!M:M,0)</f>
        <v>0</v>
      </c>
      <c r="T139" s="19" t="s">
        <v>132</v>
      </c>
      <c r="U139" s="23"/>
      <c r="V139" s="50">
        <v>13872</v>
      </c>
      <c r="W139" s="42" t="s">
        <v>30</v>
      </c>
      <c r="X139" s="38"/>
      <c r="Y139" s="120">
        <f>_xlfn.XLOOKUP(V139,Order!D:D,Order!G:G,0)</f>
        <v>0</v>
      </c>
      <c r="Z139" s="121">
        <f t="shared" si="40"/>
        <v>0</v>
      </c>
      <c r="AA139" s="120">
        <f>_xlfn.XLOOKUP(V139,Order!D:D,Order!I:I,0)</f>
        <v>0</v>
      </c>
      <c r="AB139" s="121">
        <f t="shared" si="40"/>
        <v>0</v>
      </c>
      <c r="AC139" s="120">
        <f>_xlfn.XLOOKUP(V139,Order!D:D,Order!K:K,0)</f>
        <v>0</v>
      </c>
      <c r="AD139" s="121">
        <f t="shared" si="41"/>
        <v>0</v>
      </c>
      <c r="AE139" s="120">
        <f>_xlfn.XLOOKUP(V139,Order!D:D,Order!M:M,0)</f>
        <v>0</v>
      </c>
      <c r="AF139" s="121">
        <f t="shared" si="42"/>
        <v>0</v>
      </c>
      <c r="AG139" s="169">
        <f t="shared" si="35"/>
        <v>0</v>
      </c>
      <c r="AH139" s="169">
        <f t="shared" si="36"/>
        <v>0</v>
      </c>
      <c r="AI139"/>
      <c r="AJ139"/>
      <c r="AK139" s="44"/>
    </row>
    <row r="140" spans="2:41" s="43" customFormat="1" ht="15" customHeight="1" x14ac:dyDescent="0.2">
      <c r="E140" s="173" t="s">
        <v>142</v>
      </c>
      <c r="F140" s="177">
        <f>_xlfn.XLOOKUP(E140,Order!$D:$D,Order!G:G,0)</f>
        <v>0</v>
      </c>
      <c r="H140" s="174" t="s">
        <v>142</v>
      </c>
      <c r="I140" s="178">
        <f>_xlfn.XLOOKUP(H140,Order!$D:$D,Order!$I:$I,0)</f>
        <v>0</v>
      </c>
      <c r="K140" s="173" t="s">
        <v>142</v>
      </c>
      <c r="L140" s="177">
        <f>_xlfn.XLOOKUP(K140,Order!$D:$D,Order!$K:$K,0)</f>
        <v>0</v>
      </c>
      <c r="N140" s="174" t="s">
        <v>142</v>
      </c>
      <c r="O140" s="178">
        <f>_xlfn.XLOOKUP(N140,Order!$D:$D,Order!M:M,0)</f>
        <v>0</v>
      </c>
      <c r="T140" s="17" t="s">
        <v>133</v>
      </c>
      <c r="U140" s="16"/>
      <c r="V140" s="37">
        <v>11078</v>
      </c>
      <c r="W140" s="37" t="s">
        <v>7</v>
      </c>
      <c r="X140" s="40">
        <v>135</v>
      </c>
      <c r="Y140" s="118">
        <f>_xlfn.XLOOKUP(V140,Order!D:D,Order!G:G,0)</f>
        <v>0</v>
      </c>
      <c r="Z140" s="119">
        <f>Y140*$X$140</f>
        <v>0</v>
      </c>
      <c r="AA140" s="118">
        <f>_xlfn.XLOOKUP(V140,Order!D:D,Order!I:I,0)</f>
        <v>0</v>
      </c>
      <c r="AB140" s="119">
        <f>AA140*$X$140</f>
        <v>0</v>
      </c>
      <c r="AC140" s="118">
        <f>_xlfn.XLOOKUP(V140,Order!D:D,Order!K:K,0)</f>
        <v>0</v>
      </c>
      <c r="AD140" s="119">
        <f>AC140*$X$140</f>
        <v>0</v>
      </c>
      <c r="AE140" s="118">
        <f>_xlfn.XLOOKUP(V140,Order!D:D,Order!M:M,0)</f>
        <v>0</v>
      </c>
      <c r="AF140" s="119">
        <f>AE140*$X$140</f>
        <v>0</v>
      </c>
      <c r="AG140" s="169">
        <f t="shared" si="35"/>
        <v>0</v>
      </c>
      <c r="AH140" s="169">
        <f t="shared" si="36"/>
        <v>0</v>
      </c>
      <c r="AI140"/>
      <c r="AJ140"/>
      <c r="AK140" s="44"/>
    </row>
    <row r="141" spans="2:41" s="43" customFormat="1" ht="15" customHeight="1" x14ac:dyDescent="0.2">
      <c r="E141" s="173" t="s">
        <v>145</v>
      </c>
      <c r="F141" s="177">
        <f>_xlfn.XLOOKUP(E141,Order!$D:$D,Order!G:G,0)</f>
        <v>0</v>
      </c>
      <c r="H141" s="174" t="s">
        <v>145</v>
      </c>
      <c r="I141" s="178">
        <f>_xlfn.XLOOKUP(H141,Order!$D:$D,Order!$I:$I,0)</f>
        <v>0</v>
      </c>
      <c r="K141" s="173" t="s">
        <v>145</v>
      </c>
      <c r="L141" s="177">
        <f>_xlfn.XLOOKUP(K141,Order!$D:$D,Order!$K:$K,0)</f>
        <v>0</v>
      </c>
      <c r="N141" s="174" t="s">
        <v>145</v>
      </c>
      <c r="O141" s="178">
        <f>_xlfn.XLOOKUP(N141,Order!$D:$D,Order!M:M,0)</f>
        <v>0</v>
      </c>
      <c r="T141" s="17" t="s">
        <v>133</v>
      </c>
      <c r="U141" s="16"/>
      <c r="V141" s="37">
        <v>11095</v>
      </c>
      <c r="W141" s="37" t="s">
        <v>18</v>
      </c>
      <c r="X141" s="40"/>
      <c r="Y141" s="105">
        <f>_xlfn.XLOOKUP(V141,Order!D:D,Order!G:G,0)</f>
        <v>0</v>
      </c>
      <c r="Z141" s="94">
        <f>Y141*$X$140</f>
        <v>0</v>
      </c>
      <c r="AA141" s="105">
        <f>_xlfn.XLOOKUP(V141,Order!D:D,Order!I:I,0)</f>
        <v>0</v>
      </c>
      <c r="AB141" s="94">
        <f>AA141*$X$140</f>
        <v>0</v>
      </c>
      <c r="AC141" s="105">
        <f>_xlfn.XLOOKUP(V141,Order!D:D,Order!K:K,0)</f>
        <v>0</v>
      </c>
      <c r="AD141" s="94">
        <f>AC141*$X$140</f>
        <v>0</v>
      </c>
      <c r="AE141" s="105">
        <f>_xlfn.XLOOKUP(V141,Order!D:D,Order!M:M,0)</f>
        <v>0</v>
      </c>
      <c r="AF141" s="94">
        <f>AE141*$X$140</f>
        <v>0</v>
      </c>
      <c r="AG141" s="169">
        <f t="shared" si="35"/>
        <v>0</v>
      </c>
      <c r="AH141" s="169">
        <f t="shared" si="36"/>
        <v>0</v>
      </c>
      <c r="AI141"/>
      <c r="AJ141"/>
      <c r="AK141" s="44"/>
    </row>
    <row r="142" spans="2:41" s="43" customFormat="1" ht="15" customHeight="1" x14ac:dyDescent="0.2">
      <c r="E142" s="173" t="s">
        <v>146</v>
      </c>
      <c r="F142" s="177">
        <f>_xlfn.XLOOKUP(E142,Order!$D:$D,Order!G:G,0)</f>
        <v>0</v>
      </c>
      <c r="H142" s="174" t="s">
        <v>146</v>
      </c>
      <c r="I142" s="178">
        <f>_xlfn.XLOOKUP(H142,Order!$D:$D,Order!$I:$I,0)</f>
        <v>0</v>
      </c>
      <c r="K142" s="173" t="s">
        <v>146</v>
      </c>
      <c r="L142" s="177">
        <f>_xlfn.XLOOKUP(K142,Order!$D:$D,Order!$K:$K,0)</f>
        <v>0</v>
      </c>
      <c r="N142" s="174" t="s">
        <v>146</v>
      </c>
      <c r="O142" s="178">
        <f>_xlfn.XLOOKUP(N142,Order!$D:$D,Order!M:M,0)</f>
        <v>0</v>
      </c>
      <c r="T142" s="17" t="s">
        <v>195</v>
      </c>
      <c r="U142" s="16"/>
      <c r="V142" s="37">
        <v>13889</v>
      </c>
      <c r="W142" s="37" t="s">
        <v>7</v>
      </c>
      <c r="X142" s="40">
        <v>162</v>
      </c>
      <c r="Y142" s="105">
        <f>_xlfn.XLOOKUP(V142,Order!D:D,Order!G:G,0)</f>
        <v>0</v>
      </c>
      <c r="Z142" s="94">
        <f>Y142*$X$140</f>
        <v>0</v>
      </c>
      <c r="AA142" s="105">
        <f>_xlfn.XLOOKUP(V142,Order!D:D,Order!I:I,0)</f>
        <v>0</v>
      </c>
      <c r="AB142" s="94">
        <f>AA142*$X$140</f>
        <v>0</v>
      </c>
      <c r="AC142" s="105">
        <f>_xlfn.XLOOKUP(V142,Order!D:D,Order!K:K,0)</f>
        <v>0</v>
      </c>
      <c r="AD142" s="94">
        <f>AC142*$X$140</f>
        <v>0</v>
      </c>
      <c r="AE142" s="105">
        <f>_xlfn.XLOOKUP(V142,Order!D:D,Order!M:M,0)</f>
        <v>0</v>
      </c>
      <c r="AF142" s="94">
        <f>AE142*$X$140</f>
        <v>0</v>
      </c>
      <c r="AG142" s="169">
        <f t="shared" ref="AG142" si="43">SUM(Y142,AA142,AC142,AE142)</f>
        <v>0</v>
      </c>
      <c r="AH142" s="169">
        <f t="shared" ref="AH142" si="44">SUM(Z142,AB142,AD142,AF142)</f>
        <v>0</v>
      </c>
      <c r="AI142"/>
      <c r="AJ142"/>
      <c r="AK142" s="44"/>
    </row>
    <row r="143" spans="2:41" s="43" customFormat="1" ht="15" customHeight="1" x14ac:dyDescent="0.2">
      <c r="E143" s="173" t="s">
        <v>147</v>
      </c>
      <c r="F143" s="177">
        <f>_xlfn.XLOOKUP(E143,Order!$D:$D,Order!G:G,0)</f>
        <v>0</v>
      </c>
      <c r="H143" s="174" t="s">
        <v>147</v>
      </c>
      <c r="I143" s="178">
        <f>_xlfn.XLOOKUP(H143,Order!$D:$D,Order!$I:$I,0)</f>
        <v>0</v>
      </c>
      <c r="K143" s="173" t="s">
        <v>147</v>
      </c>
      <c r="L143" s="177">
        <f>_xlfn.XLOOKUP(K143,Order!$D:$D,Order!$K:$K,0)</f>
        <v>0</v>
      </c>
      <c r="N143" s="174" t="s">
        <v>147</v>
      </c>
      <c r="O143" s="178">
        <f>_xlfn.XLOOKUP(N143,Order!$D:$D,Order!M:M,0)</f>
        <v>0</v>
      </c>
      <c r="T143" s="19" t="s">
        <v>134</v>
      </c>
      <c r="U143" s="52" t="s">
        <v>135</v>
      </c>
      <c r="V143" s="25">
        <v>11070</v>
      </c>
      <c r="W143" s="24" t="s">
        <v>7</v>
      </c>
      <c r="X143" s="70">
        <v>24.2</v>
      </c>
      <c r="Y143" s="102">
        <f>_xlfn.XLOOKUP(V143,Order!D:D,Order!G:G,0)</f>
        <v>0</v>
      </c>
      <c r="Z143" s="91">
        <f>Y143*$X$143</f>
        <v>0</v>
      </c>
      <c r="AA143" s="102">
        <f>_xlfn.XLOOKUP(V143,Order!D:D,Order!I:I,0)</f>
        <v>0</v>
      </c>
      <c r="AB143" s="91">
        <f>AA143*$X$143</f>
        <v>0</v>
      </c>
      <c r="AC143" s="102">
        <f>_xlfn.XLOOKUP(V143,Order!D:D,Order!K:K,0)</f>
        <v>0</v>
      </c>
      <c r="AD143" s="91">
        <f>AC143*$X$143</f>
        <v>0</v>
      </c>
      <c r="AE143" s="102">
        <f>_xlfn.XLOOKUP(V143,Order!D:D,Order!M:M,0)</f>
        <v>0</v>
      </c>
      <c r="AF143" s="91">
        <f>AE143*$X$143</f>
        <v>0</v>
      </c>
      <c r="AG143" s="169">
        <f t="shared" si="35"/>
        <v>0</v>
      </c>
      <c r="AH143" s="169">
        <f t="shared" si="36"/>
        <v>0</v>
      </c>
      <c r="AI143"/>
      <c r="AJ143"/>
      <c r="AK143" s="44"/>
    </row>
    <row r="144" spans="2:41" s="43" customFormat="1" ht="15" customHeight="1" thickBot="1" x14ac:dyDescent="0.25">
      <c r="E144" s="173">
        <v>11454</v>
      </c>
      <c r="F144" s="177">
        <f>_xlfn.XLOOKUP(E144,Order!$D:$D,Order!G:G,0)</f>
        <v>0</v>
      </c>
      <c r="G144" s="7"/>
      <c r="H144" s="174">
        <v>11454</v>
      </c>
      <c r="I144" s="178">
        <f>_xlfn.XLOOKUP(H144,Order!$D:$D,Order!$I:$I,0)</f>
        <v>0</v>
      </c>
      <c r="J144" s="7"/>
      <c r="K144" s="173">
        <v>11454</v>
      </c>
      <c r="L144" s="177">
        <f>_xlfn.XLOOKUP(K144,Order!$D:$D,Order!$K:$K,0)</f>
        <v>0</v>
      </c>
      <c r="M144" s="7"/>
      <c r="N144" s="174">
        <v>11454</v>
      </c>
      <c r="O144" s="178">
        <f>_xlfn.XLOOKUP(N144,Order!$D:$D,Order!M:M,0)</f>
        <v>0</v>
      </c>
      <c r="T144" s="19" t="s">
        <v>134</v>
      </c>
      <c r="U144" s="76" t="s">
        <v>136</v>
      </c>
      <c r="V144" s="127">
        <v>11072</v>
      </c>
      <c r="W144" s="128" t="s">
        <v>7</v>
      </c>
      <c r="X144" s="82">
        <v>29.6</v>
      </c>
      <c r="Y144" s="100">
        <f>_xlfn.XLOOKUP(V144,Order!D:D,Order!G:G,0)</f>
        <v>0</v>
      </c>
      <c r="Z144" s="89">
        <f>Y144*$X$144</f>
        <v>0</v>
      </c>
      <c r="AA144" s="100">
        <f>_xlfn.XLOOKUP(V144,Order!D:D,Order!I:I,0)</f>
        <v>0</v>
      </c>
      <c r="AB144" s="89">
        <f>AA144*$X$144</f>
        <v>0</v>
      </c>
      <c r="AC144" s="100">
        <f>_xlfn.XLOOKUP(V144,Order!D:D,Order!K:K,0)</f>
        <v>0</v>
      </c>
      <c r="AD144" s="89">
        <f>AC144*$X$144</f>
        <v>0</v>
      </c>
      <c r="AE144" s="100">
        <f>_xlfn.XLOOKUP(V144,Order!D:D,Order!M:M,0)</f>
        <v>0</v>
      </c>
      <c r="AF144" s="89">
        <f>AE144*$X$144</f>
        <v>0</v>
      </c>
      <c r="AG144" s="169">
        <f t="shared" si="35"/>
        <v>0</v>
      </c>
      <c r="AH144" s="169">
        <f t="shared" si="36"/>
        <v>0</v>
      </c>
      <c r="AI144"/>
      <c r="AJ144"/>
      <c r="AK144" s="44"/>
    </row>
    <row r="145" spans="2:41" s="43" customFormat="1" ht="15" customHeight="1" thickBot="1" x14ac:dyDescent="0.25">
      <c r="E145" s="173">
        <v>11457</v>
      </c>
      <c r="F145" s="177">
        <f>_xlfn.XLOOKUP(E145,Order!$D:$D,Order!G:G,0)</f>
        <v>0</v>
      </c>
      <c r="H145" s="174">
        <v>11457</v>
      </c>
      <c r="I145" s="178">
        <f>_xlfn.XLOOKUP(H145,Order!$D:$D,Order!$I:$I,0)</f>
        <v>0</v>
      </c>
      <c r="K145" s="173">
        <v>11457</v>
      </c>
      <c r="L145" s="177">
        <f>_xlfn.XLOOKUP(K145,Order!$D:$D,Order!$K:$K,0)</f>
        <v>0</v>
      </c>
      <c r="N145" s="174">
        <v>11457</v>
      </c>
      <c r="O145" s="178">
        <f>_xlfn.XLOOKUP(N145,Order!$D:$D,Order!M:M,0)</f>
        <v>0</v>
      </c>
      <c r="T145" s="22" t="s">
        <v>122</v>
      </c>
      <c r="U145" s="74"/>
      <c r="V145" s="31">
        <v>15466</v>
      </c>
      <c r="W145" s="32" t="s">
        <v>7</v>
      </c>
      <c r="X145" s="84">
        <v>97.2</v>
      </c>
      <c r="Y145" s="106">
        <f>_xlfn.XLOOKUP(V145,Order!D:D,Order!G:G,0)</f>
        <v>0</v>
      </c>
      <c r="Z145" s="95">
        <f>Y145*$X$145</f>
        <v>0</v>
      </c>
      <c r="AA145" s="106">
        <f>_xlfn.XLOOKUP(V145,Order!D:D,Order!I:I,0)</f>
        <v>0</v>
      </c>
      <c r="AB145" s="95">
        <f>AA145*$X$145</f>
        <v>0</v>
      </c>
      <c r="AC145" s="106">
        <f>_xlfn.XLOOKUP(V145,Order!D:D,Order!K:K,0)</f>
        <v>0</v>
      </c>
      <c r="AD145" s="95">
        <f>AC145*$X$145</f>
        <v>0</v>
      </c>
      <c r="AE145" s="106">
        <f>_xlfn.XLOOKUP(V145,Order!D:D,Order!M:M,0)</f>
        <v>0</v>
      </c>
      <c r="AF145" s="95">
        <f>AE145*$X$145</f>
        <v>0</v>
      </c>
      <c r="AG145" s="169">
        <f t="shared" si="35"/>
        <v>0</v>
      </c>
      <c r="AH145" s="169">
        <f t="shared" si="36"/>
        <v>0</v>
      </c>
      <c r="AI145"/>
      <c r="AJ145"/>
      <c r="AK145" s="44"/>
    </row>
    <row r="146" spans="2:41" s="43" customFormat="1" ht="15" customHeight="1" thickBot="1" x14ac:dyDescent="0.25">
      <c r="B146" s="7"/>
      <c r="E146" s="173">
        <v>12821</v>
      </c>
      <c r="F146" s="177">
        <f>_xlfn.XLOOKUP(E146,Order!$D:$D,Order!G:G,0)</f>
        <v>0</v>
      </c>
      <c r="G146" s="7"/>
      <c r="H146" s="174">
        <v>12821</v>
      </c>
      <c r="I146" s="178">
        <f>_xlfn.XLOOKUP(H146,Order!$D:$D,Order!$I:$I,0)</f>
        <v>0</v>
      </c>
      <c r="J146" s="7"/>
      <c r="K146" s="173">
        <v>12821</v>
      </c>
      <c r="L146" s="177">
        <f>_xlfn.XLOOKUP(K146,Order!$D:$D,Order!$K:$K,0)</f>
        <v>0</v>
      </c>
      <c r="M146" s="7"/>
      <c r="N146" s="174">
        <v>12821</v>
      </c>
      <c r="O146" s="178">
        <f>_xlfn.XLOOKUP(N146,Order!$D:$D,Order!M:M,0)</f>
        <v>0</v>
      </c>
      <c r="T146" s="12" t="s">
        <v>0</v>
      </c>
      <c r="U146" s="13" t="s">
        <v>5</v>
      </c>
      <c r="V146" s="14" t="s">
        <v>1</v>
      </c>
      <c r="W146" s="15" t="s">
        <v>2</v>
      </c>
      <c r="X146" s="81" t="s">
        <v>3</v>
      </c>
      <c r="Y146" s="109" t="s">
        <v>158</v>
      </c>
      <c r="Z146" s="85" t="s">
        <v>161</v>
      </c>
      <c r="AA146" s="109" t="s">
        <v>158</v>
      </c>
      <c r="AB146" s="85" t="s">
        <v>161</v>
      </c>
      <c r="AC146" s="109" t="s">
        <v>158</v>
      </c>
      <c r="AD146" s="85" t="s">
        <v>161</v>
      </c>
      <c r="AE146" s="109" t="s">
        <v>158</v>
      </c>
      <c r="AF146" s="85" t="s">
        <v>161</v>
      </c>
      <c r="AG146" s="170" t="s">
        <v>187</v>
      </c>
      <c r="AH146" s="171" t="s">
        <v>188</v>
      </c>
      <c r="AI146"/>
      <c r="AJ146"/>
      <c r="AK146" s="44"/>
    </row>
    <row r="147" spans="2:41" s="43" customFormat="1" ht="15" customHeight="1" thickBot="1" x14ac:dyDescent="0.25">
      <c r="E147" s="173">
        <v>12822</v>
      </c>
      <c r="F147" s="177">
        <f>_xlfn.XLOOKUP(E147,Order!$D:$D,Order!G:G,0)</f>
        <v>0</v>
      </c>
      <c r="G147" s="4"/>
      <c r="H147" s="174">
        <v>12822</v>
      </c>
      <c r="I147" s="178">
        <f>_xlfn.XLOOKUP(H147,Order!$D:$D,Order!$I:$I,0)</f>
        <v>0</v>
      </c>
      <c r="J147" s="4"/>
      <c r="K147" s="173">
        <v>12822</v>
      </c>
      <c r="L147" s="177">
        <f>_xlfn.XLOOKUP(K147,Order!$D:$D,Order!$K:$K,0)</f>
        <v>0</v>
      </c>
      <c r="M147" s="4"/>
      <c r="N147" s="174">
        <v>12822</v>
      </c>
      <c r="O147" s="178">
        <f>_xlfn.XLOOKUP(N147,Order!$D:$D,Order!M:M,0)</f>
        <v>0</v>
      </c>
      <c r="T147" s="78" t="s">
        <v>141</v>
      </c>
      <c r="U147" s="23"/>
      <c r="V147" s="31" t="s">
        <v>142</v>
      </c>
      <c r="W147" s="32" t="s">
        <v>143</v>
      </c>
      <c r="X147" s="38">
        <v>148.4</v>
      </c>
      <c r="Y147" s="97">
        <f>_xlfn.XLOOKUP(V147,Order!D:D,Order!G:G,0)</f>
        <v>0</v>
      </c>
      <c r="Z147" s="86">
        <f>Y147*$X$147</f>
        <v>0</v>
      </c>
      <c r="AA147" s="97">
        <f>_xlfn.XLOOKUP(V147,Order!D:D,Order!I:I,0)</f>
        <v>0</v>
      </c>
      <c r="AB147" s="86">
        <f>AA147*$X$147</f>
        <v>0</v>
      </c>
      <c r="AC147" s="97">
        <f>_xlfn.XLOOKUP(V147,Order!D:D,Order!K:K,0)</f>
        <v>0</v>
      </c>
      <c r="AD147" s="86">
        <f>AC147*$X$147</f>
        <v>0</v>
      </c>
      <c r="AE147" s="97">
        <f>_xlfn.XLOOKUP(V147,Order!D:D,Order!M:M,0)</f>
        <v>0</v>
      </c>
      <c r="AF147" s="86">
        <f>AE147*$X$147</f>
        <v>0</v>
      </c>
      <c r="AG147" s="169">
        <f t="shared" ref="AG147:AG150" si="45">SUM(Y147,AA147,AC147,AE147)</f>
        <v>0</v>
      </c>
      <c r="AH147" s="169">
        <f t="shared" ref="AH147:AH150" si="46">SUM(Z147,AB147,AD147,AF147)</f>
        <v>0</v>
      </c>
      <c r="AI147"/>
      <c r="AJ147"/>
      <c r="AK147" s="44"/>
    </row>
    <row r="148" spans="2:41" ht="15" customHeight="1" x14ac:dyDescent="0.2">
      <c r="C148" s="43"/>
      <c r="D148" s="43"/>
      <c r="E148" s="173">
        <v>11451</v>
      </c>
      <c r="F148" s="177">
        <f>_xlfn.XLOOKUP(E148,Order!$D:$D,Order!G:G,0)</f>
        <v>0</v>
      </c>
      <c r="G148" s="43"/>
      <c r="H148" s="174">
        <v>11451</v>
      </c>
      <c r="I148" s="178">
        <f>_xlfn.XLOOKUP(H148,Order!$D:$D,Order!$I:$I,0)</f>
        <v>0</v>
      </c>
      <c r="J148" s="43"/>
      <c r="K148" s="173">
        <v>11451</v>
      </c>
      <c r="L148" s="177">
        <f>_xlfn.XLOOKUP(K148,Order!$D:$D,Order!$K:$K,0)</f>
        <v>0</v>
      </c>
      <c r="M148" s="43"/>
      <c r="N148" s="174">
        <v>11451</v>
      </c>
      <c r="O148" s="178">
        <f>_xlfn.XLOOKUP(N148,Order!$D:$D,Order!M:M,0)</f>
        <v>0</v>
      </c>
      <c r="P148" s="43"/>
      <c r="T148" s="17" t="s">
        <v>144</v>
      </c>
      <c r="U148" s="16"/>
      <c r="V148" s="123" t="s">
        <v>145</v>
      </c>
      <c r="W148" s="37" t="s">
        <v>7</v>
      </c>
      <c r="X148" s="40">
        <v>48.6</v>
      </c>
      <c r="Y148" s="118">
        <f>_xlfn.XLOOKUP(V148,Order!D:D,Order!G:G,0)</f>
        <v>0</v>
      </c>
      <c r="Z148" s="119">
        <f>Y148*$X$148</f>
        <v>0</v>
      </c>
      <c r="AA148" s="118">
        <f>_xlfn.XLOOKUP(V148,Order!D:D,Order!I:I,0)</f>
        <v>0</v>
      </c>
      <c r="AB148" s="119">
        <f>AA148*$X$148</f>
        <v>0</v>
      </c>
      <c r="AC148" s="118">
        <f>_xlfn.XLOOKUP(V148,Order!D:D,Order!K:K,0)</f>
        <v>0</v>
      </c>
      <c r="AD148" s="119">
        <f>AC148*$X$148</f>
        <v>0</v>
      </c>
      <c r="AE148" s="118">
        <f>_xlfn.XLOOKUP(V148,Order!D:D,Order!M:M,0)</f>
        <v>0</v>
      </c>
      <c r="AF148" s="119">
        <f>AE148*$X$148</f>
        <v>0</v>
      </c>
      <c r="AG148" s="169">
        <f t="shared" si="45"/>
        <v>0</v>
      </c>
      <c r="AH148" s="169">
        <f t="shared" si="46"/>
        <v>0</v>
      </c>
      <c r="AI148"/>
      <c r="AJ148"/>
      <c r="AK148" s="44"/>
      <c r="AL148" s="43"/>
      <c r="AM148" s="43"/>
      <c r="AN148" s="43"/>
      <c r="AO148" s="43"/>
    </row>
    <row r="149" spans="2:41" s="43" customFormat="1" ht="15" customHeight="1" x14ac:dyDescent="0.2">
      <c r="B149" s="4"/>
      <c r="C149" s="7"/>
      <c r="D149" s="7"/>
      <c r="E149" s="173">
        <v>15901</v>
      </c>
      <c r="F149" s="177">
        <f>_xlfn.XLOOKUP(E149,Order!$D:$D,Order!G:G,0)</f>
        <v>0</v>
      </c>
      <c r="G149" s="7"/>
      <c r="H149" s="174">
        <v>15901</v>
      </c>
      <c r="I149" s="178">
        <f>_xlfn.XLOOKUP(H149,Order!$D:$D,Order!$I:$I,0)</f>
        <v>0</v>
      </c>
      <c r="J149" s="7"/>
      <c r="K149" s="173">
        <v>15901</v>
      </c>
      <c r="L149" s="177">
        <f>_xlfn.XLOOKUP(K149,Order!$D:$D,Order!$K:$K,0)</f>
        <v>0</v>
      </c>
      <c r="M149" s="7"/>
      <c r="N149" s="174">
        <v>15901</v>
      </c>
      <c r="O149" s="178">
        <f>_xlfn.XLOOKUP(N149,Order!$D:$D,Order!M:M,0)</f>
        <v>0</v>
      </c>
      <c r="P149" s="7"/>
      <c r="T149" s="17" t="s">
        <v>144</v>
      </c>
      <c r="U149" s="16"/>
      <c r="V149" s="29" t="s">
        <v>146</v>
      </c>
      <c r="W149" s="30" t="s">
        <v>18</v>
      </c>
      <c r="X149" s="40"/>
      <c r="Y149" s="104">
        <f>_xlfn.XLOOKUP(V149,Order!D:D,Order!G:G,0)</f>
        <v>0</v>
      </c>
      <c r="Z149" s="93">
        <f t="shared" ref="Z149:AB150" si="47">Y149*$X$148</f>
        <v>0</v>
      </c>
      <c r="AA149" s="104">
        <f>_xlfn.XLOOKUP(V149,Order!D:D,Order!I:I,0)</f>
        <v>0</v>
      </c>
      <c r="AB149" s="93">
        <f t="shared" si="47"/>
        <v>0</v>
      </c>
      <c r="AC149" s="104">
        <f>_xlfn.XLOOKUP(V149,Order!D:D,Order!K:K,0)</f>
        <v>0</v>
      </c>
      <c r="AD149" s="93">
        <f t="shared" ref="AD149:AD150" si="48">AC149*$X$148</f>
        <v>0</v>
      </c>
      <c r="AE149" s="104">
        <f>_xlfn.XLOOKUP(V149,Order!D:D,Order!M:M,0)</f>
        <v>0</v>
      </c>
      <c r="AF149" s="93">
        <f t="shared" ref="AF149:AF150" si="49">AE149*$X$148</f>
        <v>0</v>
      </c>
      <c r="AG149" s="169">
        <f t="shared" si="45"/>
        <v>0</v>
      </c>
      <c r="AH149" s="169">
        <f t="shared" si="46"/>
        <v>0</v>
      </c>
      <c r="AI149"/>
      <c r="AJ149"/>
      <c r="AK149" s="8"/>
      <c r="AL149" s="7"/>
      <c r="AM149" s="7"/>
      <c r="AN149" s="7"/>
      <c r="AO149" s="7"/>
    </row>
    <row r="150" spans="2:41" ht="15" customHeight="1" thickBot="1" x14ac:dyDescent="0.25">
      <c r="B150" s="43"/>
      <c r="C150" s="43"/>
      <c r="D150" s="43"/>
      <c r="E150" s="173">
        <v>15904</v>
      </c>
      <c r="F150" s="177">
        <f>_xlfn.XLOOKUP(E150,Order!$D:$D,Order!G:G,0)</f>
        <v>0</v>
      </c>
      <c r="H150" s="174">
        <v>15904</v>
      </c>
      <c r="I150" s="178">
        <f>_xlfn.XLOOKUP(H150,Order!$D:$D,Order!$I:$I,0)</f>
        <v>0</v>
      </c>
      <c r="K150" s="173">
        <v>15904</v>
      </c>
      <c r="L150" s="177">
        <f>_xlfn.XLOOKUP(K150,Order!$D:$D,Order!$K:$K,0)</f>
        <v>0</v>
      </c>
      <c r="N150" s="174">
        <v>15904</v>
      </c>
      <c r="O150" s="178">
        <f>_xlfn.XLOOKUP(N150,Order!$D:$D,Order!M:M,0)</f>
        <v>0</v>
      </c>
      <c r="P150" s="43"/>
      <c r="T150" s="17" t="s">
        <v>144</v>
      </c>
      <c r="U150" s="16"/>
      <c r="V150" s="28" t="s">
        <v>147</v>
      </c>
      <c r="W150" s="6" t="s">
        <v>143</v>
      </c>
      <c r="X150" s="40"/>
      <c r="Y150" s="105">
        <f>_xlfn.XLOOKUP(V150,Order!D:D,Order!G:G,0)</f>
        <v>0</v>
      </c>
      <c r="Z150" s="94">
        <f t="shared" si="47"/>
        <v>0</v>
      </c>
      <c r="AA150" s="105">
        <f>_xlfn.XLOOKUP(V150,Order!D:D,Order!I:I,0)</f>
        <v>0</v>
      </c>
      <c r="AB150" s="94">
        <f t="shared" si="47"/>
        <v>0</v>
      </c>
      <c r="AC150" s="105">
        <f>_xlfn.XLOOKUP(V150,Order!D:D,Order!K:K,0)</f>
        <v>0</v>
      </c>
      <c r="AD150" s="94">
        <f t="shared" si="48"/>
        <v>0</v>
      </c>
      <c r="AE150" s="105">
        <f>_xlfn.XLOOKUP(V150,Order!D:D,Order!M:M,0)</f>
        <v>0</v>
      </c>
      <c r="AF150" s="94">
        <f t="shared" si="49"/>
        <v>0</v>
      </c>
      <c r="AG150" s="169">
        <f t="shared" si="45"/>
        <v>0</v>
      </c>
      <c r="AH150" s="169">
        <f t="shared" si="46"/>
        <v>0</v>
      </c>
      <c r="AI150"/>
      <c r="AJ150"/>
      <c r="AK150" s="44"/>
      <c r="AL150" s="43"/>
      <c r="AM150" s="43"/>
      <c r="AN150" s="43"/>
      <c r="AO150" s="43"/>
    </row>
    <row r="151" spans="2:41" s="4" customFormat="1" ht="15" customHeight="1" thickBot="1" x14ac:dyDescent="0.25">
      <c r="B151" s="7"/>
      <c r="C151" s="7"/>
      <c r="D151" s="7"/>
      <c r="E151" s="173">
        <v>13410</v>
      </c>
      <c r="F151" s="177">
        <f>_xlfn.XLOOKUP(E151,Order!$D:$D,Order!G:G,0)</f>
        <v>0</v>
      </c>
      <c r="G151" s="7"/>
      <c r="H151" s="174">
        <v>13410</v>
      </c>
      <c r="I151" s="178">
        <f>_xlfn.XLOOKUP(H151,Order!$D:$D,Order!$I:$I,0)</f>
        <v>0</v>
      </c>
      <c r="J151" s="7"/>
      <c r="K151" s="173">
        <v>13410</v>
      </c>
      <c r="L151" s="177">
        <f>_xlfn.XLOOKUP(K151,Order!$D:$D,Order!$K:$K,0)</f>
        <v>0</v>
      </c>
      <c r="M151" s="7"/>
      <c r="N151" s="174">
        <v>13410</v>
      </c>
      <c r="O151" s="178">
        <f>_xlfn.XLOOKUP(N151,Order!$D:$D,Order!M:M,0)</f>
        <v>0</v>
      </c>
      <c r="P151" s="7"/>
      <c r="T151" s="12" t="s">
        <v>0</v>
      </c>
      <c r="U151" s="13" t="s">
        <v>5</v>
      </c>
      <c r="V151" s="14" t="s">
        <v>1</v>
      </c>
      <c r="W151" s="15" t="s">
        <v>2</v>
      </c>
      <c r="X151" s="81" t="s">
        <v>3</v>
      </c>
      <c r="Y151" s="109" t="s">
        <v>158</v>
      </c>
      <c r="Z151" s="85" t="s">
        <v>161</v>
      </c>
      <c r="AA151" s="109" t="s">
        <v>158</v>
      </c>
      <c r="AB151" s="85" t="s">
        <v>161</v>
      </c>
      <c r="AC151" s="109" t="s">
        <v>158</v>
      </c>
      <c r="AD151" s="85" t="s">
        <v>161</v>
      </c>
      <c r="AE151" s="109" t="s">
        <v>158</v>
      </c>
      <c r="AF151" s="85" t="s">
        <v>161</v>
      </c>
      <c r="AG151" s="170" t="s">
        <v>187</v>
      </c>
      <c r="AH151" s="171" t="s">
        <v>188</v>
      </c>
      <c r="AI151"/>
      <c r="AJ151"/>
      <c r="AK151" s="8"/>
      <c r="AL151" s="7"/>
      <c r="AM151" s="7"/>
      <c r="AN151" s="7"/>
      <c r="AO151" s="7"/>
    </row>
    <row r="152" spans="2:41" s="43" customFormat="1" ht="15" customHeight="1" x14ac:dyDescent="0.2">
      <c r="B152" s="7"/>
      <c r="C152" s="4"/>
      <c r="D152" s="4"/>
      <c r="E152" s="173">
        <v>13411</v>
      </c>
      <c r="F152" s="177">
        <f>_xlfn.XLOOKUP(E152,Order!$D:$D,Order!G:G,0)</f>
        <v>0</v>
      </c>
      <c r="G152" s="7"/>
      <c r="H152" s="174">
        <v>13411</v>
      </c>
      <c r="I152" s="178">
        <f>_xlfn.XLOOKUP(H152,Order!$D:$D,Order!$I:$I,0)</f>
        <v>0</v>
      </c>
      <c r="J152" s="7"/>
      <c r="K152" s="173">
        <v>13411</v>
      </c>
      <c r="L152" s="177">
        <f>_xlfn.XLOOKUP(K152,Order!$D:$D,Order!$K:$K,0)</f>
        <v>0</v>
      </c>
      <c r="M152" s="7"/>
      <c r="N152" s="174">
        <v>13411</v>
      </c>
      <c r="O152" s="178">
        <f>_xlfn.XLOOKUP(N152,Order!$D:$D,Order!M:M,0)</f>
        <v>0</v>
      </c>
      <c r="P152" s="4"/>
      <c r="T152" s="19" t="s">
        <v>149</v>
      </c>
      <c r="U152" s="20"/>
      <c r="V152" s="25">
        <v>11454</v>
      </c>
      <c r="W152" s="24" t="s">
        <v>7</v>
      </c>
      <c r="X152" s="39">
        <v>50</v>
      </c>
      <c r="Y152" s="118">
        <f>_xlfn.XLOOKUP(V152,Order!D:D,Order!G:G,0)</f>
        <v>0</v>
      </c>
      <c r="Z152" s="119">
        <f>Y152*$X$152</f>
        <v>0</v>
      </c>
      <c r="AA152" s="118">
        <f>_xlfn.XLOOKUP(V152,Order!D:D,Order!I:I,0)</f>
        <v>0</v>
      </c>
      <c r="AB152" s="119">
        <f>AA152*$X$152</f>
        <v>0</v>
      </c>
      <c r="AC152" s="118">
        <f>_xlfn.XLOOKUP(V152,Order!D:D,Order!K:K,0)</f>
        <v>0</v>
      </c>
      <c r="AD152" s="119">
        <f>AC152*$X$152</f>
        <v>0</v>
      </c>
      <c r="AE152" s="118">
        <f>_xlfn.XLOOKUP(V152,Order!D:D,Order!M:M,0)</f>
        <v>0</v>
      </c>
      <c r="AF152" s="119">
        <f>AE152*$X$152</f>
        <v>0</v>
      </c>
      <c r="AG152" s="169">
        <f t="shared" ref="AG152:AG164" si="50">SUM(Y152,AA152,AC152,AE152)</f>
        <v>0</v>
      </c>
      <c r="AH152" s="169">
        <f t="shared" ref="AH152:AH164" si="51">SUM(Z152,AB152,AD152,AF152)</f>
        <v>0</v>
      </c>
      <c r="AI152"/>
      <c r="AJ152"/>
      <c r="AK152" s="79"/>
      <c r="AL152" s="4"/>
      <c r="AM152" s="4"/>
      <c r="AN152" s="4"/>
      <c r="AO152" s="4"/>
    </row>
    <row r="153" spans="2:41" ht="15" customHeight="1" thickBot="1" x14ac:dyDescent="0.25">
      <c r="C153" s="43"/>
      <c r="D153" s="43"/>
      <c r="E153" s="173">
        <v>13412</v>
      </c>
      <c r="F153" s="177">
        <f>_xlfn.XLOOKUP(E153,Order!$D:$D,Order!G:G,0)</f>
        <v>0</v>
      </c>
      <c r="H153" s="174">
        <v>13412</v>
      </c>
      <c r="I153" s="178">
        <f>_xlfn.XLOOKUP(H153,Order!$D:$D,Order!$I:$I,0)</f>
        <v>0</v>
      </c>
      <c r="K153" s="173">
        <v>13412</v>
      </c>
      <c r="L153" s="177">
        <f>_xlfn.XLOOKUP(K153,Order!$D:$D,Order!$K:$K,0)</f>
        <v>0</v>
      </c>
      <c r="N153" s="174">
        <v>13412</v>
      </c>
      <c r="O153" s="178">
        <f>_xlfn.XLOOKUP(N153,Order!$D:$D,Order!M:M,0)</f>
        <v>0</v>
      </c>
      <c r="P153" s="43"/>
      <c r="T153" s="19" t="s">
        <v>149</v>
      </c>
      <c r="U153" s="23"/>
      <c r="V153" s="31">
        <v>11457</v>
      </c>
      <c r="W153" s="32" t="s">
        <v>44</v>
      </c>
      <c r="X153" s="38"/>
      <c r="Y153" s="120">
        <f>_xlfn.XLOOKUP(V153,Order!D:D,Order!G:G,0)</f>
        <v>0</v>
      </c>
      <c r="Z153" s="121">
        <f>Y153*$X$152</f>
        <v>0</v>
      </c>
      <c r="AA153" s="120">
        <f>_xlfn.XLOOKUP(V153,Order!D:D,Order!I:I,0)</f>
        <v>0</v>
      </c>
      <c r="AB153" s="121">
        <f>AA153*$X$152</f>
        <v>0</v>
      </c>
      <c r="AC153" s="120">
        <f>_xlfn.XLOOKUP(V153,Order!D:D,Order!K:K,0)</f>
        <v>0</v>
      </c>
      <c r="AD153" s="121">
        <f>AC153*$X$152</f>
        <v>0</v>
      </c>
      <c r="AE153" s="120">
        <f>_xlfn.XLOOKUP(V153,Order!D:D,Order!M:M,0)</f>
        <v>0</v>
      </c>
      <c r="AF153" s="121">
        <f>AE153*$X$152</f>
        <v>0</v>
      </c>
      <c r="AG153" s="169">
        <f t="shared" si="50"/>
        <v>0</v>
      </c>
      <c r="AH153" s="169">
        <f t="shared" si="51"/>
        <v>0</v>
      </c>
      <c r="AI153"/>
      <c r="AJ153"/>
      <c r="AK153" s="44"/>
      <c r="AL153" s="43"/>
      <c r="AM153" s="43"/>
      <c r="AN153" s="43"/>
      <c r="AO153" s="43"/>
    </row>
    <row r="154" spans="2:41" ht="15" customHeight="1" x14ac:dyDescent="0.2">
      <c r="E154" s="173">
        <v>13433</v>
      </c>
      <c r="F154" s="177">
        <f>_xlfn.XLOOKUP(E154,Order!$D:$D,Order!G:G,0)</f>
        <v>0</v>
      </c>
      <c r="H154" s="174">
        <v>13433</v>
      </c>
      <c r="I154" s="178">
        <f>_xlfn.XLOOKUP(H154,Order!$D:$D,Order!$I:$I,0)</f>
        <v>0</v>
      </c>
      <c r="K154" s="173">
        <v>13433</v>
      </c>
      <c r="L154" s="177">
        <f>_xlfn.XLOOKUP(K154,Order!$D:$D,Order!$K:$K,0)</f>
        <v>0</v>
      </c>
      <c r="N154" s="174">
        <v>13433</v>
      </c>
      <c r="O154" s="178">
        <f>_xlfn.XLOOKUP(N154,Order!$D:$D,Order!M:M,0)</f>
        <v>0</v>
      </c>
      <c r="T154" s="19" t="s">
        <v>150</v>
      </c>
      <c r="U154" s="20"/>
      <c r="V154" s="25">
        <v>12821</v>
      </c>
      <c r="W154" s="24" t="s">
        <v>7</v>
      </c>
      <c r="X154" s="39">
        <v>45</v>
      </c>
      <c r="Y154" s="118">
        <f>_xlfn.XLOOKUP(V154,Order!D:D,Order!G:G,0)</f>
        <v>0</v>
      </c>
      <c r="Z154" s="119">
        <f>Y154*$X$154</f>
        <v>0</v>
      </c>
      <c r="AA154" s="118">
        <f>_xlfn.XLOOKUP(V154,Order!D:D,Order!I:I,0)</f>
        <v>0</v>
      </c>
      <c r="AB154" s="119">
        <f>AA154*$X$154</f>
        <v>0</v>
      </c>
      <c r="AC154" s="118">
        <f>_xlfn.XLOOKUP(V154,Order!D:D,Order!K:K,0)</f>
        <v>0</v>
      </c>
      <c r="AD154" s="119">
        <f>AC154*$X$154</f>
        <v>0</v>
      </c>
      <c r="AE154" s="118">
        <f>_xlfn.XLOOKUP(V154,Order!D:D,Order!M:M,0)</f>
        <v>0</v>
      </c>
      <c r="AF154" s="119">
        <f>AE154*$X$154</f>
        <v>0</v>
      </c>
      <c r="AG154" s="169">
        <f t="shared" si="50"/>
        <v>0</v>
      </c>
      <c r="AH154" s="169">
        <f t="shared" si="51"/>
        <v>0</v>
      </c>
      <c r="AI154"/>
      <c r="AJ154"/>
    </row>
    <row r="155" spans="2:41" ht="15" x14ac:dyDescent="0.2">
      <c r="E155" s="173">
        <v>13434</v>
      </c>
      <c r="F155" s="177">
        <f>_xlfn.XLOOKUP(E155,Order!$D:$D,Order!G:G,0)</f>
        <v>0</v>
      </c>
      <c r="H155" s="174">
        <v>13434</v>
      </c>
      <c r="I155" s="178">
        <f>_xlfn.XLOOKUP(H155,Order!$D:$D,Order!$I:$I,0)</f>
        <v>0</v>
      </c>
      <c r="K155" s="173">
        <v>13434</v>
      </c>
      <c r="L155" s="177">
        <f>_xlfn.XLOOKUP(K155,Order!$D:$D,Order!$K:$K,0)</f>
        <v>0</v>
      </c>
      <c r="N155" s="174">
        <v>13434</v>
      </c>
      <c r="O155" s="178">
        <f>_xlfn.XLOOKUP(N155,Order!$D:$D,Order!M:M,0)</f>
        <v>0</v>
      </c>
      <c r="T155" s="19" t="s">
        <v>150</v>
      </c>
      <c r="U155" s="23"/>
      <c r="V155" s="31">
        <v>12822</v>
      </c>
      <c r="W155" s="32" t="s">
        <v>44</v>
      </c>
      <c r="X155" s="38"/>
      <c r="Y155" s="105">
        <f>_xlfn.XLOOKUP(V155,Order!D:D,Order!G:G,0)</f>
        <v>0</v>
      </c>
      <c r="Z155" s="94">
        <f>Y155*$X$154</f>
        <v>0</v>
      </c>
      <c r="AA155" s="105">
        <f>_xlfn.XLOOKUP(V155,Order!D:D,Order!I:I,0)</f>
        <v>0</v>
      </c>
      <c r="AB155" s="94">
        <f>AA155*$X$154</f>
        <v>0</v>
      </c>
      <c r="AC155" s="105">
        <f>_xlfn.XLOOKUP(V155,Order!D:D,Order!K:K,0)</f>
        <v>0</v>
      </c>
      <c r="AD155" s="94">
        <f>AC155*$X$154</f>
        <v>0</v>
      </c>
      <c r="AE155" s="105">
        <f>_xlfn.XLOOKUP(V155,Order!D:D,Order!M:M,0)</f>
        <v>0</v>
      </c>
      <c r="AF155" s="94">
        <f>AE155*$X$154</f>
        <v>0</v>
      </c>
      <c r="AG155" s="169">
        <f t="shared" si="50"/>
        <v>0</v>
      </c>
      <c r="AH155" s="169">
        <f t="shared" si="51"/>
        <v>0</v>
      </c>
      <c r="AI155"/>
      <c r="AJ155"/>
    </row>
    <row r="156" spans="2:41" ht="15" x14ac:dyDescent="0.2">
      <c r="E156" s="173">
        <v>13435</v>
      </c>
      <c r="F156" s="177">
        <f>_xlfn.XLOOKUP(E156,Order!$D:$D,Order!G:G,0)</f>
        <v>0</v>
      </c>
      <c r="H156" s="174">
        <v>13435</v>
      </c>
      <c r="I156" s="178">
        <f>_xlfn.XLOOKUP(H156,Order!$D:$D,Order!$I:$I,0)</f>
        <v>0</v>
      </c>
      <c r="K156" s="173">
        <v>13435</v>
      </c>
      <c r="L156" s="177">
        <f>_xlfn.XLOOKUP(K156,Order!$D:$D,Order!$K:$K,0)</f>
        <v>0</v>
      </c>
      <c r="N156" s="174">
        <v>13435</v>
      </c>
      <c r="O156" s="178">
        <f>_xlfn.XLOOKUP(N156,Order!$D:$D,Order!M:M,0)</f>
        <v>0</v>
      </c>
      <c r="T156" s="22" t="s">
        <v>151</v>
      </c>
      <c r="U156" s="23"/>
      <c r="V156" s="31">
        <v>11451</v>
      </c>
      <c r="W156" s="32" t="s">
        <v>7</v>
      </c>
      <c r="X156" s="38">
        <v>20</v>
      </c>
      <c r="Y156" s="98">
        <f>_xlfn.XLOOKUP(V156,Order!D:D,Order!G:G,0)</f>
        <v>0</v>
      </c>
      <c r="Z156" s="87">
        <f>Y156*$X$156</f>
        <v>0</v>
      </c>
      <c r="AA156" s="98">
        <f>_xlfn.XLOOKUP(V156,Order!D:D,Order!I:I,0)</f>
        <v>0</v>
      </c>
      <c r="AB156" s="87">
        <f>AA156*$X$156</f>
        <v>0</v>
      </c>
      <c r="AC156" s="98">
        <f>_xlfn.XLOOKUP(V156,Order!D:D,Order!K:K,0)</f>
        <v>0</v>
      </c>
      <c r="AD156" s="87">
        <f>AC156*$X$156</f>
        <v>0</v>
      </c>
      <c r="AE156" s="98">
        <f>_xlfn.XLOOKUP(V156,Order!D:D,Order!M:M,0)</f>
        <v>0</v>
      </c>
      <c r="AF156" s="87">
        <f>AE156*$X$156</f>
        <v>0</v>
      </c>
      <c r="AG156" s="169">
        <f t="shared" si="50"/>
        <v>0</v>
      </c>
      <c r="AH156" s="169">
        <f t="shared" si="51"/>
        <v>0</v>
      </c>
      <c r="AI156"/>
      <c r="AJ156"/>
    </row>
    <row r="157" spans="2:41" ht="15" x14ac:dyDescent="0.2">
      <c r="T157" s="33" t="s">
        <v>152</v>
      </c>
      <c r="U157" s="34"/>
      <c r="V157" s="35">
        <v>15901</v>
      </c>
      <c r="W157" s="36" t="s">
        <v>7</v>
      </c>
      <c r="X157" s="57">
        <v>12.4</v>
      </c>
      <c r="Y157" s="101">
        <f>_xlfn.XLOOKUP(V157,Order!D:D,Order!G:G,0)</f>
        <v>0</v>
      </c>
      <c r="Z157" s="90">
        <f>Y157*$X$157</f>
        <v>0</v>
      </c>
      <c r="AA157" s="101">
        <f>_xlfn.XLOOKUP(V157,Order!D:D,Order!I:I,0)</f>
        <v>0</v>
      </c>
      <c r="AB157" s="90">
        <f>AA157*$X$157</f>
        <v>0</v>
      </c>
      <c r="AC157" s="101">
        <f>_xlfn.XLOOKUP(V157,Order!D:D,Order!K:K,0)</f>
        <v>0</v>
      </c>
      <c r="AD157" s="90">
        <f>AC157*$X$157</f>
        <v>0</v>
      </c>
      <c r="AE157" s="101">
        <f>_xlfn.XLOOKUP(V157,Order!D:D,Order!M:M,0)</f>
        <v>0</v>
      </c>
      <c r="AF157" s="90">
        <f>AE157*$X$157</f>
        <v>0</v>
      </c>
      <c r="AG157" s="169">
        <f t="shared" si="50"/>
        <v>0</v>
      </c>
      <c r="AH157" s="169">
        <f t="shared" si="51"/>
        <v>0</v>
      </c>
      <c r="AI157"/>
      <c r="AJ157"/>
    </row>
    <row r="158" spans="2:41" ht="15" x14ac:dyDescent="0.2">
      <c r="T158" s="33" t="s">
        <v>153</v>
      </c>
      <c r="U158" s="20"/>
      <c r="V158" s="28">
        <v>15904</v>
      </c>
      <c r="W158" s="32" t="s">
        <v>7</v>
      </c>
      <c r="X158" s="39">
        <v>12.4</v>
      </c>
      <c r="Y158" s="99">
        <f>_xlfn.XLOOKUP(V158,Order!D:D,Order!G:G,0)</f>
        <v>0</v>
      </c>
      <c r="Z158" s="88">
        <f>Y158*$X$158</f>
        <v>0</v>
      </c>
      <c r="AA158" s="99">
        <f>_xlfn.XLOOKUP(V158,Order!D:D,Order!I:I,0)</f>
        <v>0</v>
      </c>
      <c r="AB158" s="88">
        <f>AA158*$X$158</f>
        <v>0</v>
      </c>
      <c r="AC158" s="99">
        <f>_xlfn.XLOOKUP(V158,Order!D:D,Order!K:K,0)</f>
        <v>0</v>
      </c>
      <c r="AD158" s="88">
        <f>AC158*$X$158</f>
        <v>0</v>
      </c>
      <c r="AE158" s="99">
        <f>_xlfn.XLOOKUP(V158,Order!D:D,Order!M:M,0)</f>
        <v>0</v>
      </c>
      <c r="AF158" s="88">
        <f>AE158*$X$158</f>
        <v>0</v>
      </c>
      <c r="AG158" s="169">
        <f t="shared" si="50"/>
        <v>0</v>
      </c>
      <c r="AH158" s="169">
        <f t="shared" si="51"/>
        <v>0</v>
      </c>
      <c r="AI158"/>
      <c r="AJ158"/>
    </row>
    <row r="159" spans="2:41" ht="15" x14ac:dyDescent="0.2">
      <c r="T159" s="17" t="s">
        <v>154</v>
      </c>
      <c r="U159" s="52" t="s">
        <v>155</v>
      </c>
      <c r="V159" s="25">
        <v>13410</v>
      </c>
      <c r="W159" s="24" t="s">
        <v>7</v>
      </c>
      <c r="X159" s="70">
        <v>15</v>
      </c>
      <c r="Y159" s="102">
        <f>_xlfn.XLOOKUP(V159,Order!D:D,Order!G:G,0)</f>
        <v>0</v>
      </c>
      <c r="Z159" s="91">
        <f>Y159*$X$159</f>
        <v>0</v>
      </c>
      <c r="AA159" s="102">
        <f>_xlfn.XLOOKUP(V159,Order!D:D,Order!I:I,0)</f>
        <v>0</v>
      </c>
      <c r="AB159" s="91">
        <f>AA159*$X$159</f>
        <v>0</v>
      </c>
      <c r="AC159" s="102">
        <f>_xlfn.XLOOKUP(V159,Order!D:D,Order!K:K,0)</f>
        <v>0</v>
      </c>
      <c r="AD159" s="91">
        <f>AC159*$X$159</f>
        <v>0</v>
      </c>
      <c r="AE159" s="102">
        <f>_xlfn.XLOOKUP(V159,Order!D:D,Order!M:M,0)</f>
        <v>0</v>
      </c>
      <c r="AF159" s="91">
        <f>AE159*$X$159</f>
        <v>0</v>
      </c>
      <c r="AG159" s="169">
        <f t="shared" si="50"/>
        <v>0</v>
      </c>
      <c r="AH159" s="169">
        <f t="shared" si="51"/>
        <v>0</v>
      </c>
      <c r="AI159"/>
      <c r="AJ159"/>
    </row>
    <row r="160" spans="2:41" ht="15" x14ac:dyDescent="0.2">
      <c r="T160" s="17" t="s">
        <v>154</v>
      </c>
      <c r="U160" s="47" t="s">
        <v>135</v>
      </c>
      <c r="V160" s="29">
        <v>13411</v>
      </c>
      <c r="W160" s="30" t="s">
        <v>7</v>
      </c>
      <c r="X160" s="48">
        <v>25</v>
      </c>
      <c r="Y160" s="104">
        <f>_xlfn.XLOOKUP(V160,Order!D:D,Order!G:G,0)</f>
        <v>0</v>
      </c>
      <c r="Z160" s="93">
        <f>Y160*$X$160</f>
        <v>0</v>
      </c>
      <c r="AA160" s="104">
        <f>_xlfn.XLOOKUP(V160,Order!D:D,Order!I:I,0)</f>
        <v>0</v>
      </c>
      <c r="AB160" s="93">
        <f>AA160*$X$160</f>
        <v>0</v>
      </c>
      <c r="AC160" s="104">
        <f>_xlfn.XLOOKUP(V160,Order!D:D,Order!K:K,0)</f>
        <v>0</v>
      </c>
      <c r="AD160" s="93">
        <f>AC160*$X$160</f>
        <v>0</v>
      </c>
      <c r="AE160" s="104">
        <f>_xlfn.XLOOKUP(V160,Order!D:D,Order!M:M,0)</f>
        <v>0</v>
      </c>
      <c r="AF160" s="93">
        <f>AE160*$X$160</f>
        <v>0</v>
      </c>
      <c r="AG160" s="169">
        <f t="shared" si="50"/>
        <v>0</v>
      </c>
      <c r="AH160" s="169">
        <f t="shared" si="51"/>
        <v>0</v>
      </c>
      <c r="AI160"/>
      <c r="AJ160"/>
    </row>
    <row r="161" spans="20:36" ht="15" x14ac:dyDescent="0.2">
      <c r="T161" s="22" t="s">
        <v>154</v>
      </c>
      <c r="U161" s="49" t="s">
        <v>136</v>
      </c>
      <c r="V161" s="50">
        <v>13412</v>
      </c>
      <c r="W161" s="42" t="s">
        <v>7</v>
      </c>
      <c r="X161" s="51">
        <v>30</v>
      </c>
      <c r="Y161" s="105">
        <f>_xlfn.XLOOKUP(V161,Order!D:D,Order!G:G,0)</f>
        <v>0</v>
      </c>
      <c r="Z161" s="94">
        <f>Y161*$X$161</f>
        <v>0</v>
      </c>
      <c r="AA161" s="105">
        <f>_xlfn.XLOOKUP(V161,Order!D:D,Order!I:I,0)</f>
        <v>0</v>
      </c>
      <c r="AB161" s="94">
        <f>AA161*$X$161</f>
        <v>0</v>
      </c>
      <c r="AC161" s="105">
        <f>_xlfn.XLOOKUP(V161,Order!D:D,Order!K:K,0)</f>
        <v>0</v>
      </c>
      <c r="AD161" s="94">
        <f>AC161*$X$161</f>
        <v>0</v>
      </c>
      <c r="AE161" s="105">
        <f>_xlfn.XLOOKUP(V161,Order!D:D,Order!M:M,0)</f>
        <v>0</v>
      </c>
      <c r="AF161" s="94">
        <f>AE161*$X$161</f>
        <v>0</v>
      </c>
      <c r="AG161" s="169">
        <f t="shared" si="50"/>
        <v>0</v>
      </c>
      <c r="AH161" s="169">
        <f t="shared" si="51"/>
        <v>0</v>
      </c>
      <c r="AI161"/>
      <c r="AJ161"/>
    </row>
    <row r="162" spans="20:36" ht="15" x14ac:dyDescent="0.2">
      <c r="T162" s="17" t="s">
        <v>156</v>
      </c>
      <c r="U162" s="52" t="s">
        <v>155</v>
      </c>
      <c r="V162" s="25">
        <v>13433</v>
      </c>
      <c r="W162" s="24" t="s">
        <v>7</v>
      </c>
      <c r="X162" s="70">
        <v>17.399999999999999</v>
      </c>
      <c r="Y162" s="102">
        <f>_xlfn.XLOOKUP(V162,Order!D:D,Order!G:G,0)</f>
        <v>0</v>
      </c>
      <c r="Z162" s="91">
        <f>Y162*$X$162</f>
        <v>0</v>
      </c>
      <c r="AA162" s="102">
        <f>_xlfn.XLOOKUP(V162,Order!D:D,Order!I:I,0)</f>
        <v>0</v>
      </c>
      <c r="AB162" s="91">
        <f>AA162*$X$162</f>
        <v>0</v>
      </c>
      <c r="AC162" s="102">
        <f>_xlfn.XLOOKUP(V162,Order!D:D,Order!K:K,0)</f>
        <v>0</v>
      </c>
      <c r="AD162" s="91">
        <f>AC162*$X$162</f>
        <v>0</v>
      </c>
      <c r="AE162" s="102">
        <f>_xlfn.XLOOKUP(V162,Order!D:D,Order!M:M,0)</f>
        <v>0</v>
      </c>
      <c r="AF162" s="91">
        <f>AE162*$X$162</f>
        <v>0</v>
      </c>
      <c r="AG162" s="169">
        <f t="shared" si="50"/>
        <v>0</v>
      </c>
      <c r="AH162" s="169">
        <f t="shared" si="51"/>
        <v>0</v>
      </c>
      <c r="AI162"/>
      <c r="AJ162"/>
    </row>
    <row r="163" spans="20:36" ht="15" x14ac:dyDescent="0.2">
      <c r="T163" s="22" t="s">
        <v>156</v>
      </c>
      <c r="U163" s="49" t="s">
        <v>135</v>
      </c>
      <c r="V163" s="50">
        <v>13434</v>
      </c>
      <c r="W163" s="42" t="s">
        <v>7</v>
      </c>
      <c r="X163" s="51">
        <v>22.4</v>
      </c>
      <c r="Y163" s="105">
        <f>_xlfn.XLOOKUP(V163,Order!D:D,Order!G:G,0)</f>
        <v>0</v>
      </c>
      <c r="Z163" s="94">
        <f>Y163*$X$163</f>
        <v>0</v>
      </c>
      <c r="AA163" s="105">
        <f>_xlfn.XLOOKUP(V163,Order!D:D,Order!I:I,0)</f>
        <v>0</v>
      </c>
      <c r="AB163" s="94">
        <f>AA163*$X$163</f>
        <v>0</v>
      </c>
      <c r="AC163" s="105">
        <f>_xlfn.XLOOKUP(V163,Order!D:D,Order!K:K,0)</f>
        <v>0</v>
      </c>
      <c r="AD163" s="94">
        <f>AC163*$X$163</f>
        <v>0</v>
      </c>
      <c r="AE163" s="105">
        <f>_xlfn.XLOOKUP(V163,Order!D:D,Order!M:M,0)</f>
        <v>0</v>
      </c>
      <c r="AF163" s="94">
        <f>AE163*$X$163</f>
        <v>0</v>
      </c>
      <c r="AG163" s="169">
        <f t="shared" si="50"/>
        <v>0</v>
      </c>
      <c r="AH163" s="169">
        <f t="shared" si="51"/>
        <v>0</v>
      </c>
      <c r="AI163"/>
      <c r="AJ163"/>
    </row>
    <row r="164" spans="20:36" ht="15" x14ac:dyDescent="0.2">
      <c r="T164" s="33" t="s">
        <v>157</v>
      </c>
      <c r="U164" s="34" t="s">
        <v>135</v>
      </c>
      <c r="V164" s="35">
        <v>13435</v>
      </c>
      <c r="W164" s="36" t="s">
        <v>7</v>
      </c>
      <c r="X164" s="57">
        <v>27.4</v>
      </c>
      <c r="Y164" s="101">
        <f>_xlfn.XLOOKUP(V164,Order!D:D,Order!G:G,0)</f>
        <v>0</v>
      </c>
      <c r="Z164" s="90">
        <f>Y164*$X$164</f>
        <v>0</v>
      </c>
      <c r="AA164" s="101">
        <f>_xlfn.XLOOKUP(V164,Order!D:D,Order!I:I,0)</f>
        <v>0</v>
      </c>
      <c r="AB164" s="90">
        <f>AA164*$X$164</f>
        <v>0</v>
      </c>
      <c r="AC164" s="101">
        <f>_xlfn.XLOOKUP(V164,Order!D:D,Order!K:K,0)</f>
        <v>0</v>
      </c>
      <c r="AD164" s="90">
        <f>AC164*$X$164</f>
        <v>0</v>
      </c>
      <c r="AE164" s="101">
        <f>_xlfn.XLOOKUP(V164,Order!D:D,Order!M:M,0)</f>
        <v>0</v>
      </c>
      <c r="AF164" s="90">
        <f>AE164*$X$164</f>
        <v>0</v>
      </c>
      <c r="AG164" s="169">
        <f t="shared" si="50"/>
        <v>0</v>
      </c>
      <c r="AH164" s="169">
        <f t="shared" si="51"/>
        <v>0</v>
      </c>
      <c r="AI164"/>
      <c r="AJ164"/>
    </row>
    <row r="165" spans="20:36" ht="15" x14ac:dyDescent="0.2">
      <c r="AI165"/>
      <c r="AJ165"/>
    </row>
    <row r="166" spans="20:36" ht="16" thickBot="1" x14ac:dyDescent="0.25">
      <c r="AI166"/>
      <c r="AJ166"/>
    </row>
    <row r="167" spans="20:36" ht="16" thickBot="1" x14ac:dyDescent="0.25">
      <c r="T167" s="12"/>
      <c r="U167" s="13"/>
      <c r="V167" s="14"/>
      <c r="W167" s="15"/>
      <c r="X167" s="81"/>
      <c r="Y167" s="109"/>
      <c r="Z167" s="85"/>
      <c r="AA167" s="170"/>
      <c r="AB167" s="171"/>
      <c r="AI167"/>
      <c r="AJ167"/>
    </row>
    <row r="168" spans="20:36" ht="16" thickBot="1" x14ac:dyDescent="0.25">
      <c r="T168" s="78"/>
      <c r="U168" s="140"/>
      <c r="V168" s="141"/>
      <c r="W168" s="24"/>
      <c r="X168" s="40"/>
      <c r="Y168" s="156"/>
      <c r="Z168" s="122"/>
      <c r="AI168"/>
      <c r="AJ168"/>
    </row>
    <row r="169" spans="20:36" ht="16" thickBot="1" x14ac:dyDescent="0.25">
      <c r="T169" s="17"/>
      <c r="U169" s="16"/>
      <c r="V169" s="123"/>
      <c r="W169" s="24"/>
      <c r="X169" s="39"/>
      <c r="Y169" s="157"/>
      <c r="Z169" s="122"/>
      <c r="AI169"/>
      <c r="AJ169"/>
    </row>
    <row r="170" spans="20:36" ht="16" thickBot="1" x14ac:dyDescent="0.25">
      <c r="T170" s="19"/>
      <c r="U170" s="20"/>
      <c r="V170" s="25"/>
      <c r="W170" s="24"/>
      <c r="X170" s="39"/>
      <c r="Y170" s="158"/>
      <c r="Z170" s="122"/>
      <c r="AI170"/>
      <c r="AJ170"/>
    </row>
    <row r="171" spans="20:36" ht="16" thickBot="1" x14ac:dyDescent="0.25">
      <c r="T171" s="19"/>
      <c r="U171" s="20"/>
      <c r="V171" s="25"/>
      <c r="W171" s="24"/>
      <c r="X171" s="186"/>
      <c r="Y171" s="159"/>
      <c r="Z171" s="122"/>
      <c r="AI171"/>
      <c r="AJ171"/>
    </row>
    <row r="172" spans="20:36" ht="16" thickBot="1" x14ac:dyDescent="0.25">
      <c r="T172" s="19"/>
      <c r="U172" s="16"/>
      <c r="V172" s="29"/>
      <c r="W172" s="30"/>
      <c r="X172" s="186"/>
      <c r="Y172" s="160"/>
      <c r="Z172" s="122"/>
      <c r="AI172"/>
      <c r="AJ172"/>
    </row>
    <row r="173" spans="20:36" ht="16" thickBot="1" x14ac:dyDescent="0.25">
      <c r="T173" s="19"/>
      <c r="U173" s="16"/>
      <c r="V173" s="29"/>
      <c r="W173" s="30"/>
      <c r="X173" s="186"/>
      <c r="Y173" s="161"/>
      <c r="Z173" s="122"/>
      <c r="AI173"/>
      <c r="AJ173"/>
    </row>
    <row r="174" spans="20:36" ht="16" thickBot="1" x14ac:dyDescent="0.25">
      <c r="T174" s="19"/>
      <c r="U174" s="20"/>
      <c r="V174" s="25"/>
      <c r="W174" s="24"/>
      <c r="X174" s="187"/>
      <c r="Y174" s="162"/>
      <c r="Z174" s="122"/>
      <c r="AI174"/>
      <c r="AJ174"/>
    </row>
    <row r="175" spans="20:36" ht="16" thickBot="1" x14ac:dyDescent="0.25">
      <c r="T175" s="19"/>
      <c r="U175" s="16"/>
      <c r="V175" s="123"/>
      <c r="W175" s="37"/>
      <c r="X175" s="187"/>
      <c r="Y175" s="160"/>
      <c r="Z175" s="122"/>
      <c r="AI175"/>
      <c r="AJ175"/>
    </row>
    <row r="176" spans="20:36" ht="16" thickBot="1" x14ac:dyDescent="0.25">
      <c r="T176" s="19"/>
      <c r="U176" s="76"/>
      <c r="V176" s="71"/>
      <c r="W176" s="72"/>
      <c r="X176" s="187"/>
      <c r="Y176" s="163"/>
      <c r="Z176" s="122"/>
      <c r="AI176"/>
      <c r="AJ176"/>
    </row>
    <row r="177" spans="20:36" ht="16" thickBot="1" x14ac:dyDescent="0.25">
      <c r="T177" s="149"/>
      <c r="U177" s="150"/>
      <c r="V177" s="151"/>
      <c r="W177" s="152"/>
      <c r="X177" s="153"/>
      <c r="Y177" s="164"/>
      <c r="Z177" s="122"/>
      <c r="AI177"/>
      <c r="AJ177"/>
    </row>
    <row r="178" spans="20:36" ht="15" x14ac:dyDescent="0.2">
      <c r="T178" s="78"/>
      <c r="U178" s="140"/>
      <c r="V178" s="141"/>
      <c r="W178" s="154"/>
      <c r="X178" s="155"/>
      <c r="Y178" s="156"/>
      <c r="Z178" s="122"/>
      <c r="AI178"/>
      <c r="AJ178"/>
    </row>
    <row r="179" spans="20:36" ht="15" x14ac:dyDescent="0.2">
      <c r="AI179"/>
      <c r="AJ179"/>
    </row>
    <row r="180" spans="20:36" ht="15" x14ac:dyDescent="0.2">
      <c r="AI180"/>
      <c r="AJ180"/>
    </row>
    <row r="181" spans="20:36" ht="15" x14ac:dyDescent="0.2">
      <c r="AI181"/>
      <c r="AJ181"/>
    </row>
    <row r="182" spans="20:36" ht="15" x14ac:dyDescent="0.2">
      <c r="AI182"/>
      <c r="AJ182"/>
    </row>
    <row r="183" spans="20:36" ht="15" x14ac:dyDescent="0.2">
      <c r="AI183"/>
      <c r="AJ183"/>
    </row>
    <row r="184" spans="20:36" ht="15" x14ac:dyDescent="0.2">
      <c r="AI184"/>
      <c r="AJ184"/>
    </row>
    <row r="185" spans="20:36" ht="15" x14ac:dyDescent="0.2">
      <c r="AI185"/>
      <c r="AJ185"/>
    </row>
    <row r="186" spans="20:36" ht="15" x14ac:dyDescent="0.2">
      <c r="AI186"/>
      <c r="AJ186"/>
    </row>
    <row r="187" spans="20:36" ht="15" x14ac:dyDescent="0.2">
      <c r="AI187"/>
      <c r="AJ187"/>
    </row>
    <row r="188" spans="20:36" ht="15" x14ac:dyDescent="0.2">
      <c r="AI188"/>
      <c r="AJ188"/>
    </row>
    <row r="189" spans="20:36" ht="15" x14ac:dyDescent="0.2">
      <c r="AI189"/>
      <c r="AJ189"/>
    </row>
    <row r="190" spans="20:36" ht="15" x14ac:dyDescent="0.2">
      <c r="AI190"/>
      <c r="AJ190"/>
    </row>
    <row r="191" spans="20:36" ht="15" x14ac:dyDescent="0.2">
      <c r="AI191"/>
      <c r="AJ191"/>
    </row>
    <row r="192" spans="20:36" ht="15" x14ac:dyDescent="0.2">
      <c r="AI192"/>
      <c r="AJ192"/>
    </row>
    <row r="193" spans="35:36" ht="15" x14ac:dyDescent="0.2">
      <c r="AI193"/>
      <c r="AJ193"/>
    </row>
    <row r="194" spans="35:36" ht="15" x14ac:dyDescent="0.2">
      <c r="AI194"/>
      <c r="AJ194"/>
    </row>
    <row r="195" spans="35:36" ht="15" x14ac:dyDescent="0.2">
      <c r="AI195"/>
      <c r="AJ195"/>
    </row>
    <row r="196" spans="35:36" ht="15" x14ac:dyDescent="0.2">
      <c r="AI196"/>
      <c r="AJ196"/>
    </row>
    <row r="197" spans="35:36" ht="15" x14ac:dyDescent="0.2">
      <c r="AI197"/>
      <c r="AJ197"/>
    </row>
    <row r="198" spans="35:36" ht="15" x14ac:dyDescent="0.2">
      <c r="AI198"/>
      <c r="AJ198"/>
    </row>
    <row r="199" spans="35:36" ht="15" x14ac:dyDescent="0.2">
      <c r="AI199"/>
      <c r="AJ199"/>
    </row>
    <row r="200" spans="35:36" ht="15" x14ac:dyDescent="0.2">
      <c r="AI200"/>
      <c r="AJ200"/>
    </row>
    <row r="201" spans="35:36" ht="15" x14ac:dyDescent="0.2">
      <c r="AI201"/>
      <c r="AJ201"/>
    </row>
    <row r="202" spans="35:36" ht="15" x14ac:dyDescent="0.2">
      <c r="AI202"/>
      <c r="AJ202"/>
    </row>
    <row r="203" spans="35:36" ht="15" x14ac:dyDescent="0.2">
      <c r="AI203"/>
      <c r="AJ203"/>
    </row>
    <row r="204" spans="35:36" ht="15" x14ac:dyDescent="0.2">
      <c r="AI204"/>
      <c r="AJ204"/>
    </row>
    <row r="205" spans="35:36" ht="15" x14ac:dyDescent="0.2">
      <c r="AI205"/>
      <c r="AJ205"/>
    </row>
    <row r="206" spans="35:36" ht="15" x14ac:dyDescent="0.2">
      <c r="AI206"/>
      <c r="AJ206"/>
    </row>
    <row r="207" spans="35:36" ht="15" x14ac:dyDescent="0.2">
      <c r="AI207"/>
      <c r="AJ207"/>
    </row>
    <row r="208" spans="35:36" ht="15" x14ac:dyDescent="0.2">
      <c r="AI208"/>
      <c r="AJ208"/>
    </row>
    <row r="209" spans="35:36" ht="15" x14ac:dyDescent="0.2">
      <c r="AI209"/>
      <c r="AJ209"/>
    </row>
    <row r="210" spans="35:36" ht="15" x14ac:dyDescent="0.2">
      <c r="AI210"/>
      <c r="AJ210"/>
    </row>
    <row r="211" spans="35:36" ht="15" x14ac:dyDescent="0.2">
      <c r="AI211"/>
      <c r="AJ211"/>
    </row>
    <row r="212" spans="35:36" ht="15" x14ac:dyDescent="0.2">
      <c r="AI212"/>
      <c r="AJ212"/>
    </row>
    <row r="213" spans="35:36" ht="15" x14ac:dyDescent="0.2">
      <c r="AI213"/>
      <c r="AJ213"/>
    </row>
    <row r="214" spans="35:36" ht="15" x14ac:dyDescent="0.2">
      <c r="AI214"/>
      <c r="AJ214"/>
    </row>
    <row r="215" spans="35:36" ht="15" x14ac:dyDescent="0.2">
      <c r="AI215"/>
      <c r="AJ215"/>
    </row>
    <row r="216" spans="35:36" ht="15" x14ac:dyDescent="0.2">
      <c r="AI216"/>
      <c r="AJ216"/>
    </row>
    <row r="217" spans="35:36" ht="15" x14ac:dyDescent="0.2">
      <c r="AI217"/>
      <c r="AJ217"/>
    </row>
    <row r="218" spans="35:36" ht="15" x14ac:dyDescent="0.2">
      <c r="AI218"/>
      <c r="AJ218"/>
    </row>
    <row r="219" spans="35:36" ht="15" x14ac:dyDescent="0.2">
      <c r="AI219"/>
      <c r="AJ219"/>
    </row>
    <row r="220" spans="35:36" ht="15" x14ac:dyDescent="0.2">
      <c r="AI220"/>
      <c r="AJ220"/>
    </row>
    <row r="221" spans="35:36" ht="15" x14ac:dyDescent="0.2">
      <c r="AI221"/>
      <c r="AJ221"/>
    </row>
    <row r="222" spans="35:36" ht="15" x14ac:dyDescent="0.2">
      <c r="AI222"/>
      <c r="AJ222"/>
    </row>
    <row r="223" spans="35:36" ht="15" x14ac:dyDescent="0.2">
      <c r="AI223"/>
      <c r="AJ223"/>
    </row>
    <row r="224" spans="35:36" ht="15" x14ac:dyDescent="0.2">
      <c r="AI224"/>
      <c r="AJ224"/>
    </row>
    <row r="225" spans="35:36" ht="15" x14ac:dyDescent="0.2">
      <c r="AI225"/>
      <c r="AJ225"/>
    </row>
    <row r="226" spans="35:36" ht="15" x14ac:dyDescent="0.2">
      <c r="AI226"/>
      <c r="AJ226"/>
    </row>
    <row r="227" spans="35:36" ht="15" x14ac:dyDescent="0.2">
      <c r="AI227"/>
      <c r="AJ227"/>
    </row>
    <row r="228" spans="35:36" ht="15" x14ac:dyDescent="0.2">
      <c r="AI228"/>
      <c r="AJ228"/>
    </row>
    <row r="229" spans="35:36" ht="15" x14ac:dyDescent="0.2">
      <c r="AI229"/>
      <c r="AJ229"/>
    </row>
    <row r="230" spans="35:36" ht="15" x14ac:dyDescent="0.2">
      <c r="AI230"/>
      <c r="AJ230"/>
    </row>
    <row r="231" spans="35:36" ht="15" x14ac:dyDescent="0.2">
      <c r="AI231"/>
      <c r="AJ231"/>
    </row>
    <row r="232" spans="35:36" ht="15" x14ac:dyDescent="0.2">
      <c r="AI232"/>
      <c r="AJ232"/>
    </row>
    <row r="233" spans="35:36" ht="15" x14ac:dyDescent="0.2">
      <c r="AI233"/>
      <c r="AJ233"/>
    </row>
    <row r="234" spans="35:36" ht="15" x14ac:dyDescent="0.2">
      <c r="AI234"/>
      <c r="AJ234"/>
    </row>
    <row r="235" spans="35:36" ht="15" x14ac:dyDescent="0.2">
      <c r="AI235"/>
      <c r="AJ235"/>
    </row>
    <row r="236" spans="35:36" ht="15" x14ac:dyDescent="0.2">
      <c r="AI236"/>
      <c r="AJ236"/>
    </row>
    <row r="237" spans="35:36" ht="15" x14ac:dyDescent="0.2">
      <c r="AI237"/>
      <c r="AJ237"/>
    </row>
    <row r="238" spans="35:36" ht="15" x14ac:dyDescent="0.2">
      <c r="AI238"/>
      <c r="AJ238"/>
    </row>
    <row r="239" spans="35:36" ht="15" x14ac:dyDescent="0.2">
      <c r="AI239"/>
      <c r="AJ239"/>
    </row>
    <row r="240" spans="35:36" ht="15" x14ac:dyDescent="0.2">
      <c r="AI240"/>
      <c r="AJ240"/>
    </row>
    <row r="241" spans="35:36" ht="15" x14ac:dyDescent="0.2">
      <c r="AI241"/>
      <c r="AJ241"/>
    </row>
    <row r="242" spans="35:36" ht="15" x14ac:dyDescent="0.2">
      <c r="AI242"/>
      <c r="AJ242"/>
    </row>
    <row r="243" spans="35:36" ht="15" x14ac:dyDescent="0.2">
      <c r="AI243"/>
      <c r="AJ243"/>
    </row>
    <row r="244" spans="35:36" ht="15" x14ac:dyDescent="0.2">
      <c r="AI244"/>
      <c r="AJ244"/>
    </row>
    <row r="245" spans="35:36" ht="15" x14ac:dyDescent="0.2">
      <c r="AI245"/>
      <c r="AJ245"/>
    </row>
    <row r="246" spans="35:36" ht="15" x14ac:dyDescent="0.2">
      <c r="AI246"/>
      <c r="AJ246"/>
    </row>
    <row r="247" spans="35:36" ht="15" x14ac:dyDescent="0.2">
      <c r="AI247"/>
      <c r="AJ247"/>
    </row>
    <row r="248" spans="35:36" ht="15" x14ac:dyDescent="0.2">
      <c r="AI248"/>
      <c r="AJ248"/>
    </row>
    <row r="249" spans="35:36" ht="15" x14ac:dyDescent="0.2">
      <c r="AI249"/>
      <c r="AJ249"/>
    </row>
    <row r="250" spans="35:36" ht="15" x14ac:dyDescent="0.2">
      <c r="AI250"/>
      <c r="AJ250"/>
    </row>
    <row r="251" spans="35:36" ht="15" x14ac:dyDescent="0.2">
      <c r="AI251"/>
      <c r="AJ251"/>
    </row>
    <row r="252" spans="35:36" ht="15" x14ac:dyDescent="0.2">
      <c r="AI252"/>
      <c r="AJ252"/>
    </row>
    <row r="253" spans="35:36" ht="15" x14ac:dyDescent="0.2">
      <c r="AI253"/>
      <c r="AJ253"/>
    </row>
    <row r="254" spans="35:36" ht="15" x14ac:dyDescent="0.2">
      <c r="AI254"/>
      <c r="AJ254"/>
    </row>
    <row r="255" spans="35:36" ht="15" x14ac:dyDescent="0.2">
      <c r="AI255"/>
      <c r="AJ255"/>
    </row>
    <row r="256" spans="35:36" ht="15" x14ac:dyDescent="0.2">
      <c r="AI256"/>
      <c r="AJ256"/>
    </row>
    <row r="257" spans="35:36" ht="15" x14ac:dyDescent="0.2">
      <c r="AI257"/>
      <c r="AJ257"/>
    </row>
    <row r="258" spans="35:36" ht="15" x14ac:dyDescent="0.2">
      <c r="AI258"/>
      <c r="AJ258"/>
    </row>
    <row r="259" spans="35:36" ht="15" x14ac:dyDescent="0.2">
      <c r="AI259"/>
      <c r="AJ259"/>
    </row>
    <row r="260" spans="35:36" ht="15" x14ac:dyDescent="0.2">
      <c r="AI260"/>
      <c r="AJ260"/>
    </row>
    <row r="261" spans="35:36" ht="15" x14ac:dyDescent="0.2">
      <c r="AI261"/>
      <c r="AJ261"/>
    </row>
    <row r="262" spans="35:36" ht="15" x14ac:dyDescent="0.2">
      <c r="AI262"/>
      <c r="AJ262"/>
    </row>
    <row r="263" spans="35:36" ht="15" x14ac:dyDescent="0.2">
      <c r="AI263"/>
      <c r="AJ263"/>
    </row>
    <row r="264" spans="35:36" ht="15" x14ac:dyDescent="0.2">
      <c r="AI264"/>
      <c r="AJ264"/>
    </row>
    <row r="265" spans="35:36" ht="15" x14ac:dyDescent="0.2">
      <c r="AI265"/>
      <c r="AJ265"/>
    </row>
    <row r="266" spans="35:36" ht="15" x14ac:dyDescent="0.2">
      <c r="AI266"/>
      <c r="AJ266"/>
    </row>
    <row r="267" spans="35:36" ht="15" x14ac:dyDescent="0.2">
      <c r="AI267"/>
      <c r="AJ267"/>
    </row>
    <row r="268" spans="35:36" ht="15" x14ac:dyDescent="0.2">
      <c r="AI268"/>
      <c r="AJ268"/>
    </row>
    <row r="269" spans="35:36" ht="15" x14ac:dyDescent="0.2">
      <c r="AI269"/>
      <c r="AJ269"/>
    </row>
    <row r="270" spans="35:36" ht="15" x14ac:dyDescent="0.2">
      <c r="AI270"/>
      <c r="AJ270"/>
    </row>
    <row r="271" spans="35:36" ht="15" x14ac:dyDescent="0.2">
      <c r="AI271"/>
      <c r="AJ271"/>
    </row>
    <row r="272" spans="35:36" ht="15" x14ac:dyDescent="0.2">
      <c r="AI272"/>
      <c r="AJ272"/>
    </row>
    <row r="273" spans="35:36" ht="15" x14ac:dyDescent="0.2">
      <c r="AI273"/>
      <c r="AJ273"/>
    </row>
    <row r="274" spans="35:36" ht="15" x14ac:dyDescent="0.2">
      <c r="AI274"/>
      <c r="AJ274"/>
    </row>
    <row r="275" spans="35:36" ht="15" x14ac:dyDescent="0.2">
      <c r="AI275"/>
      <c r="AJ275"/>
    </row>
    <row r="276" spans="35:36" ht="15" x14ac:dyDescent="0.2">
      <c r="AI276"/>
      <c r="AJ276"/>
    </row>
    <row r="277" spans="35:36" ht="15" x14ac:dyDescent="0.2">
      <c r="AI277"/>
      <c r="AJ277"/>
    </row>
    <row r="278" spans="35:36" ht="15" x14ac:dyDescent="0.2">
      <c r="AI278"/>
      <c r="AJ278"/>
    </row>
    <row r="279" spans="35:36" ht="15" x14ac:dyDescent="0.2">
      <c r="AI279"/>
      <c r="AJ279"/>
    </row>
    <row r="280" spans="35:36" ht="15" x14ac:dyDescent="0.2">
      <c r="AI280"/>
      <c r="AJ280"/>
    </row>
    <row r="281" spans="35:36" ht="15" x14ac:dyDescent="0.2">
      <c r="AI281"/>
      <c r="AJ281"/>
    </row>
    <row r="282" spans="35:36" ht="15" x14ac:dyDescent="0.2">
      <c r="AI282"/>
      <c r="AJ282"/>
    </row>
    <row r="283" spans="35:36" ht="15" x14ac:dyDescent="0.2">
      <c r="AI283"/>
      <c r="AJ283"/>
    </row>
    <row r="284" spans="35:36" ht="15" x14ac:dyDescent="0.2">
      <c r="AI284"/>
      <c r="AJ284"/>
    </row>
    <row r="285" spans="35:36" ht="15" x14ac:dyDescent="0.2">
      <c r="AI285"/>
      <c r="AJ285"/>
    </row>
    <row r="286" spans="35:36" ht="15" x14ac:dyDescent="0.2">
      <c r="AI286"/>
      <c r="AJ286"/>
    </row>
    <row r="287" spans="35:36" ht="15" x14ac:dyDescent="0.2">
      <c r="AI287"/>
      <c r="AJ287"/>
    </row>
    <row r="288" spans="35:36" ht="15" x14ac:dyDescent="0.2">
      <c r="AI288"/>
      <c r="AJ288"/>
    </row>
    <row r="289" spans="35:36" ht="15" x14ac:dyDescent="0.2">
      <c r="AI289"/>
      <c r="AJ289"/>
    </row>
    <row r="290" spans="35:36" ht="15" x14ac:dyDescent="0.2">
      <c r="AI290"/>
      <c r="AJ290"/>
    </row>
    <row r="291" spans="35:36" ht="15" x14ac:dyDescent="0.2">
      <c r="AI291"/>
      <c r="AJ291"/>
    </row>
    <row r="292" spans="35:36" ht="15" x14ac:dyDescent="0.2">
      <c r="AI292"/>
      <c r="AJ292"/>
    </row>
    <row r="293" spans="35:36" ht="15" x14ac:dyDescent="0.2">
      <c r="AI293"/>
      <c r="AJ293"/>
    </row>
    <row r="294" spans="35:36" ht="15" x14ac:dyDescent="0.2">
      <c r="AI294"/>
      <c r="AJ294"/>
    </row>
    <row r="295" spans="35:36" ht="15" x14ac:dyDescent="0.2">
      <c r="AI295"/>
      <c r="AJ295"/>
    </row>
    <row r="296" spans="35:36" ht="15" x14ac:dyDescent="0.2">
      <c r="AI296"/>
      <c r="AJ296"/>
    </row>
    <row r="297" spans="35:36" ht="15" x14ac:dyDescent="0.2">
      <c r="AI297"/>
      <c r="AJ297"/>
    </row>
    <row r="298" spans="35:36" ht="15" x14ac:dyDescent="0.2">
      <c r="AI298"/>
      <c r="AJ298"/>
    </row>
    <row r="299" spans="35:36" ht="15" x14ac:dyDescent="0.2">
      <c r="AI299"/>
      <c r="AJ299"/>
    </row>
    <row r="300" spans="35:36" ht="15" x14ac:dyDescent="0.2">
      <c r="AI300"/>
      <c r="AJ300"/>
    </row>
    <row r="301" spans="35:36" ht="15" x14ac:dyDescent="0.2">
      <c r="AI301"/>
      <c r="AJ301"/>
    </row>
    <row r="302" spans="35:36" ht="15" x14ac:dyDescent="0.2">
      <c r="AI302"/>
      <c r="AJ302"/>
    </row>
    <row r="303" spans="35:36" ht="15" x14ac:dyDescent="0.2">
      <c r="AI303"/>
      <c r="AJ303"/>
    </row>
    <row r="304" spans="35:36" ht="15" x14ac:dyDescent="0.2">
      <c r="AI304"/>
      <c r="AJ304"/>
    </row>
  </sheetData>
  <mergeCells count="10">
    <mergeCell ref="N3:O3"/>
    <mergeCell ref="N2:O2"/>
    <mergeCell ref="B2:C2"/>
    <mergeCell ref="B3:C3"/>
    <mergeCell ref="E2:F2"/>
    <mergeCell ref="E3:F3"/>
    <mergeCell ref="H2:I2"/>
    <mergeCell ref="H3:I3"/>
    <mergeCell ref="K3:L3"/>
    <mergeCell ref="K2:L2"/>
  </mergeCells>
  <phoneticPr fontId="17" type="noConversion"/>
  <printOptions horizontalCentered="1"/>
  <pageMargins left="0.25" right="0.25" top="0.25" bottom="0.25" header="0.3" footer="0.3"/>
  <pageSetup scale="64" fitToHeight="3" orientation="portrait" r:id="rId10"/>
  <headerFooter scaleWithDoc="0" alignWithMargins="0">
    <oddFooter xml:space="preserve">&amp;C&amp;"HelveticaNeueLT Com 35 Th,Regular"&amp;9 &amp;"Tahoma,Regular"&amp;8 
</oddFooter>
  </headerFooter>
  <ignoredErrors>
    <ignoredError sqref="AE8:AE20 AC8:AC20 AA7:AA20 AE22:AE58 AC22:AC58 AA22:AA58 AA60:AA71 AC60:AC71 AE60:AE71 AE73:AE85 AC73:AC85 AA73:AA85 AA152:AA164 AC152:AC164 AE152:AE164 AE143:AE144 AC143:AC144 AA143:AA144 AE114:AE129 AC114:AC129 AA114:AA129 AE147:AE150 AC147:AC150 AA147:AA150 AA92:AA112 AC92:AC112 AE92:AE112 AA133:AA141 AC133:AC141 AE133:AE14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5D632-B605-41D6-A25C-A152945C79BF}">
  <dimension ref="A1:D17"/>
  <sheetViews>
    <sheetView workbookViewId="0">
      <selection activeCell="D25" sqref="D25"/>
    </sheetView>
  </sheetViews>
  <sheetFormatPr baseColWidth="10" defaultColWidth="8.83203125" defaultRowHeight="15" x14ac:dyDescent="0.2"/>
  <cols>
    <col min="1" max="1" width="18.6640625" customWidth="1"/>
  </cols>
  <sheetData>
    <row r="1" spans="1:4" x14ac:dyDescent="0.2">
      <c r="A1" t="s">
        <v>199</v>
      </c>
      <c r="D1" t="s">
        <v>204</v>
      </c>
    </row>
    <row r="2" spans="1:4" x14ac:dyDescent="0.2">
      <c r="A2" t="s">
        <v>200</v>
      </c>
      <c r="D2" t="s">
        <v>205</v>
      </c>
    </row>
    <row r="3" spans="1:4" x14ac:dyDescent="0.2">
      <c r="A3" t="s">
        <v>201</v>
      </c>
    </row>
    <row r="4" spans="1:4" x14ac:dyDescent="0.2">
      <c r="A4" t="s">
        <v>202</v>
      </c>
    </row>
    <row r="10" spans="1:4" x14ac:dyDescent="0.2">
      <c r="A10" t="s">
        <v>206</v>
      </c>
      <c r="B10" t="s">
        <v>214</v>
      </c>
    </row>
    <row r="11" spans="1:4" x14ac:dyDescent="0.2">
      <c r="A11" t="s">
        <v>207</v>
      </c>
      <c r="B11" t="s">
        <v>215</v>
      </c>
    </row>
    <row r="12" spans="1:4" x14ac:dyDescent="0.2">
      <c r="A12" t="s">
        <v>208</v>
      </c>
      <c r="B12" t="s">
        <v>212</v>
      </c>
    </row>
    <row r="13" spans="1:4" x14ac:dyDescent="0.2">
      <c r="A13" t="s">
        <v>209</v>
      </c>
      <c r="B13" t="s">
        <v>213</v>
      </c>
    </row>
    <row r="14" spans="1:4" x14ac:dyDescent="0.2">
      <c r="A14" t="s">
        <v>199</v>
      </c>
      <c r="B14" t="s">
        <v>210</v>
      </c>
    </row>
    <row r="15" spans="1:4" x14ac:dyDescent="0.2">
      <c r="A15" t="s">
        <v>200</v>
      </c>
      <c r="B15" t="s">
        <v>211</v>
      </c>
    </row>
    <row r="16" spans="1:4" x14ac:dyDescent="0.2">
      <c r="A16" t="s">
        <v>201</v>
      </c>
      <c r="B16" t="s">
        <v>212</v>
      </c>
    </row>
    <row r="17" spans="1:2" x14ac:dyDescent="0.2">
      <c r="A17" t="s">
        <v>202</v>
      </c>
      <c r="B17" t="s">
        <v>213</v>
      </c>
    </row>
  </sheetData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Account Info</vt:lpstr>
      <vt:lpstr>Order</vt:lpstr>
      <vt:lpstr>CSV1</vt:lpstr>
      <vt:lpstr>Terms</vt:lpstr>
      <vt:lpstr>GOA</vt:lpstr>
      <vt:lpstr>'Account Info'!Print_Area</vt:lpstr>
      <vt:lpstr>'CSV1'!Print_Area</vt:lpstr>
      <vt:lpstr>Order!Print_Area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Hutton</dc:creator>
  <cp:lastModifiedBy>Val Cyr</cp:lastModifiedBy>
  <dcterms:created xsi:type="dcterms:W3CDTF">2022-05-03T19:46:34Z</dcterms:created>
  <dcterms:modified xsi:type="dcterms:W3CDTF">2023-01-09T14:25:35Z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778720178</vt:i4>
  </property>
  <property fmtid="{D5CDD505-2E9C-101B-9397-08002B2CF9AE}" pid="3" name="_NewReviewCycle">
    <vt:lpwstr/>
  </property>
  <property fmtid="{D5CDD505-2E9C-101B-9397-08002B2CF9AE}" pid="4" name="_EmailSubject">
    <vt:lpwstr>Fall 2023 Booking</vt:lpwstr>
  </property>
  <property fmtid="{D5CDD505-2E9C-101B-9397-08002B2CF9AE}" pid="5" name="_AuthorEmail">
    <vt:lpwstr>trudy@helinox.com</vt:lpwstr>
  </property>
  <property fmtid="{D5CDD505-2E9C-101B-9397-08002B2CF9AE}" pid="6" name="_AuthorEmailDisplayName">
    <vt:lpwstr>Trudy Hutton</vt:lpwstr>
  </property>
</Properties>
</file>